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9050" windowHeight="8490" activeTab="0"/>
  </bookViews>
  <sheets>
    <sheet name="LTV" sheetId="1" r:id="rId1"/>
    <sheet name="PLN 80%" sheetId="2" r:id="rId2"/>
    <sheet name="CHF 80% " sheetId="3" r:id="rId3"/>
    <sheet name="Euro 80%" sheetId="4" r:id="rId4"/>
    <sheet name="RnS 80%" sheetId="5" r:id="rId5"/>
    <sheet name="RnS 100%" sheetId="6" r:id="rId6"/>
    <sheet name="PLN 100%" sheetId="7" r:id="rId7"/>
    <sheet name="CHF 100%" sheetId="8" r:id="rId8"/>
    <sheet name="Arkusz4" sheetId="9" state="hidden" r:id="rId9"/>
    <sheet name="Euro 100%" sheetId="10" r:id="rId10"/>
    <sheet name="marże odsetkowe" sheetId="11" r:id="rId11"/>
    <sheet name="Arkusz1" sheetId="12" r:id="rId12"/>
    <sheet name="różnice w ratach" sheetId="13" r:id="rId13"/>
    <sheet name="Arkusz2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<sst xmlns="http://schemas.openxmlformats.org/spreadsheetml/2006/main" count="536" uniqueCount="275">
  <si>
    <t>Deutsche Bank PBC</t>
  </si>
  <si>
    <t>PKO BP</t>
  </si>
  <si>
    <t xml:space="preserve">Pekao </t>
  </si>
  <si>
    <t>BZ WBK</t>
  </si>
  <si>
    <t>ING Bank Śląski</t>
  </si>
  <si>
    <t>BPH</t>
  </si>
  <si>
    <t xml:space="preserve">Kredyt Bank </t>
  </si>
  <si>
    <t>mBank</t>
  </si>
  <si>
    <t>MultiBank</t>
  </si>
  <si>
    <t>Millennium</t>
  </si>
  <si>
    <t xml:space="preserve">Pocztowy </t>
  </si>
  <si>
    <t>Polbank EFG</t>
  </si>
  <si>
    <t>Lukas Bank</t>
  </si>
  <si>
    <t>Euro Bank</t>
  </si>
  <si>
    <t>PLN</t>
  </si>
  <si>
    <t xml:space="preserve">CHF </t>
  </si>
  <si>
    <t>EUR</t>
  </si>
  <si>
    <t>Alior Bank</t>
  </si>
  <si>
    <t>Allianz</t>
  </si>
  <si>
    <t>BOŚ</t>
  </si>
  <si>
    <t>nu</t>
  </si>
  <si>
    <t xml:space="preserve">nu </t>
  </si>
  <si>
    <t>Z wkładem czy bez? Jaką część wartości nieruchomości  maksymalnie może skredytować bank (proc.)</t>
  </si>
  <si>
    <t>Nordea Bank</t>
  </si>
  <si>
    <t xml:space="preserve">Pekao Bank Hipoteczny </t>
  </si>
  <si>
    <t>DnB Nord</t>
  </si>
  <si>
    <t>Raiffeisen Bank</t>
  </si>
  <si>
    <t>BANK</t>
  </si>
  <si>
    <t xml:space="preserve">Bank </t>
  </si>
  <si>
    <t>Wyskość raty (zł)</t>
  </si>
  <si>
    <t>Marża (proc.)</t>
  </si>
  <si>
    <t>Oprocentowanie (proc.)</t>
  </si>
  <si>
    <t>Prowizja (proc.)</t>
  </si>
  <si>
    <t>Prowizja za wcześniejszą spłatę</t>
  </si>
  <si>
    <t>Dodatkowe warunki/ ubezpieczenia</t>
  </si>
  <si>
    <t>Allianz Bank</t>
  </si>
  <si>
    <t>BNP Paribas Fortis</t>
  </si>
  <si>
    <t>1% min 100 zł</t>
  </si>
  <si>
    <t>Bezpłatnie</t>
  </si>
  <si>
    <t xml:space="preserve">Euro Bank </t>
  </si>
  <si>
    <t xml:space="preserve">Lukas Bank </t>
  </si>
  <si>
    <t>0-3</t>
  </si>
  <si>
    <t>Pocztowy</t>
  </si>
  <si>
    <t xml:space="preserve">Oprocentowanie </t>
  </si>
  <si>
    <t>Dodatkowe warunki i ubezpieczenia</t>
  </si>
  <si>
    <t xml:space="preserve">mBank </t>
  </si>
  <si>
    <t xml:space="preserve">MultiBank </t>
  </si>
  <si>
    <t>PROGRAM RODZINA NA SWOIM</t>
  </si>
  <si>
    <t>280 tys. zł kredytu w złotych na 30 lat i nieruchomość wartą 350 tys. zł (80 proc. LTV)</t>
  </si>
  <si>
    <t>Wyskość raty z dopłatą do odsetek (zł)</t>
  </si>
  <si>
    <t>Wyskość raty po 8 latach (zł)</t>
  </si>
  <si>
    <t xml:space="preserve">Marża </t>
  </si>
  <si>
    <t>Wymagane ubezpieczenia i warunki dodatkowe</t>
  </si>
  <si>
    <t>Bank BPH</t>
  </si>
  <si>
    <t xml:space="preserve">Bank Polskiej Spółdzielczości </t>
  </si>
  <si>
    <t>Bank Zachodni WBK</t>
  </si>
  <si>
    <t>Ubezpieczenia i dodatkowe warunki</t>
  </si>
  <si>
    <t xml:space="preserve">DnB Nord </t>
  </si>
  <si>
    <t>Brak</t>
  </si>
  <si>
    <t>Tak</t>
  </si>
  <si>
    <t>Dane: banki, obliczenia własne</t>
  </si>
  <si>
    <t>brak</t>
  </si>
  <si>
    <t>Pekao Bank Hipoteczny</t>
  </si>
  <si>
    <t>Bank BPS</t>
  </si>
  <si>
    <t>3% od wymagalnego wkładu własnego za okres 3 lat</t>
  </si>
  <si>
    <t xml:space="preserve">Deutsche Bank PBC </t>
  </si>
  <si>
    <t>tak</t>
  </si>
  <si>
    <t xml:space="preserve">Ubezpieczenie dodatkowego wkładu </t>
  </si>
  <si>
    <t xml:space="preserve">Składka za 5 lat w wys. 4,5% od brakującego wkładu poniżej 20 proc. </t>
  </si>
  <si>
    <t>Ubezpieczenia</t>
  </si>
  <si>
    <t>Dodatkowe warunki</t>
  </si>
  <si>
    <t xml:space="preserve">Alior Bank </t>
  </si>
  <si>
    <t xml:space="preserve">3,5% od kwoty wymaganego wkładu własnego </t>
  </si>
  <si>
    <t>Dane: banki</t>
  </si>
  <si>
    <t>350 tys. zł kredytu w złotych na 30 lat i nieruchomość wartą 350 tys. zł (100 proc. LTV)</t>
  </si>
  <si>
    <t>280 tys. zł kredytu we frankach szwajcarskich (CHF) na 30 lat i nieruchomość wartą               350 tys. zł (80 proc. LTV)</t>
  </si>
  <si>
    <t xml:space="preserve">Oprocentowanie (proc.) </t>
  </si>
  <si>
    <t xml:space="preserve">Marża (proc.) </t>
  </si>
  <si>
    <t>280 tys. zł kredytu w euro (EUR) na 30 lat i nieruchomość wartą 350 tys. zł (80 proc. LTV)</t>
  </si>
  <si>
    <t>Bank BGŻ</t>
  </si>
  <si>
    <t>od 2</t>
  </si>
  <si>
    <t>2% przez pierwsze 5 lat</t>
  </si>
  <si>
    <t>Getin Noble Bank</t>
  </si>
  <si>
    <t>1% min 100 z</t>
  </si>
  <si>
    <t>Prowizja manipulacyjna za wcześniejszą całkowitą spłatę kredytu lub nadpłaty w łącznej sumie, przekraczającej 30% kwoty udzielonego kredytu, jeśli wcześniejsza całkowita spłata kredytu lub nadpłaty miały miejsce przed upływem 3 lat od daty podpisania umowy o kredyt wynosi 2%</t>
  </si>
  <si>
    <t>ROR+karta debetowa
*pomostowe
*nieruchomości</t>
  </si>
  <si>
    <t>ROR+karta debetowa
*pomostowe
*niskiego wkładu
*nieruchomości</t>
  </si>
  <si>
    <t>*pomostowe
*nieruchomości
ROR+karta debetowa</t>
  </si>
  <si>
    <t xml:space="preserve">       350 tys. zł kredytu w euro (EUR) na 30 lat i nieruchomość wartą 350 tys. zł (100 proc. LTV)</t>
  </si>
  <si>
    <t>2% w pierwszych 3 latach, po 3 latach 0%</t>
  </si>
  <si>
    <t>Citi Handlowy</t>
  </si>
  <si>
    <t>1,5% min. 300 zł</t>
  </si>
  <si>
    <t xml:space="preserve"> - przez 8 lat - Wibor 3M średni kwartalny + 2,00 p.p.
 - po okresie 8 lat - Wibor 3M + 2,50 p.p.</t>
  </si>
  <si>
    <t>4,0% od wartości kredytu w tym: 
 - 2,0% - kredytowane przez Bank
 - 2,0% - pobierane z rachunku do obsługi kredytu w dniu uruchomienia</t>
  </si>
  <si>
    <t>Getin Noble Bank - Oddział Hipoteczny</t>
  </si>
  <si>
    <t>Getin Noble Bank- Oddział Hipoteczny</t>
  </si>
  <si>
    <t xml:space="preserve">1 rok: 5%; 2 rok 4%; 3 rok 3%; 4 rok 2%; 5 rok 1%; po 5 roku bez opłat </t>
  </si>
  <si>
    <t>Bank Polskiej Spółdzielczości</t>
  </si>
  <si>
    <t xml:space="preserve">Przejściowe do momentu ustanowienia hipoteki, Na życie i niezdolności do pracy zarobkowej w skutek NW, Ubezpieczenie nieruchomości </t>
  </si>
  <si>
    <t xml:space="preserve">Ubezpieczenie niskiego wkładu, przejściowe do momentu ustanowienia hipoteki, Na życie i niezdolności do pracy zarobkowej w skutek NW, Ubezpieczenie nieruchomości </t>
  </si>
  <si>
    <t xml:space="preserve">Ubezpieczenie do czasu ustanowienia hipotek, Na życie i niezdolność do pracy zarobkowej, Ubezpieczenie nieruchomości składka roczna  </t>
  </si>
  <si>
    <t xml:space="preserve">pierwsze 8 lat 2,85 następnie 1,95 </t>
  </si>
  <si>
    <t>* dotyczy raty w pierszym miesiącu - Allianz Bank oferuje kredyty w ramach RnS tylko w systemie rat malejących</t>
  </si>
  <si>
    <t>Allianz Bank*</t>
  </si>
  <si>
    <t xml:space="preserve">ROR "plan aktywny" -15 zł miesięcznie,
ubezpiecznie nieruchomości od ognia i innych zdarzeń losowych - koszt 0,10% wartości nieruchomości za okres 12 miesięcy.
Dodatkowe ubezp. przy 100% LTV - ubezpieczenie niskiego wkładu - 3,5% na 5 lat
</t>
  </si>
  <si>
    <t>BZ WBK*</t>
  </si>
  <si>
    <t xml:space="preserve"> Do czasu uprawomocnienia się wpisu do hipoteki, wymagane ubezpieczenie na życie kredytobiorcy</t>
  </si>
  <si>
    <t>2% w trakcie pierwszych 36 miesięcy okresu kredytowania, później brak opłat. Prowizja za wcześniejszą spłatę nie dotyczy umów konsumenckich</t>
  </si>
  <si>
    <t>W ciągu pierwszych 3 lat -1,5% nadpłacanej kwoty</t>
  </si>
  <si>
    <t>Po 5 latach bezpłatnie. W ciągu pierwszych 5 lat okresu kredytowania bez prowizji w przypadku nadpłat nie przekraczających 30% początkowego kapitału. Powyżej prowizja w wysokości 1,5% spłacanej kwoty</t>
  </si>
  <si>
    <t>Po 3 latach bezpłatnie. W ciągu pierwszych 3 lat okresu kredytowania prowizja w wysokości 2% spłacanej kwoty</t>
  </si>
  <si>
    <t>Bez prowizji można nadpłacić w ciągu roku max. 15% kwoty kredytu. Wyższa nadpłata to konieczność zapłaty prowizji w wysokości 2% nadpłaconej kwoty</t>
  </si>
  <si>
    <t>1,5% za całkowitą wcześniejszą spłatę,nie mniej niż 200 zł</t>
  </si>
  <si>
    <t>1,5% kredytu nie mniej niż 500 zł</t>
  </si>
  <si>
    <t>1,5% nadpłaconej kwoty kredytu przez pierwsze 3 lata</t>
  </si>
  <si>
    <t>Obowiązkowe ubezpieczenie pakietowe na życie - składka za pierwsze dwa lata w wysokości 1,5% płatna gotówką. Od trzeciego roku składka miesięczna w wysokości 0,02% od salda zadłużenia. Ubezpieczenie spłaty rat kredytu Pewna Spłata - składka miesięczna w wysokości 7% wysokości raty</t>
  </si>
  <si>
    <t>Otwarcie konta i wpływy min. 2000 zł miesięcznie,dokonywaniem 3 transakcji bezgotówkowch</t>
  </si>
  <si>
    <t xml:space="preserve">
Rachunek osobisty  "plan aktywny" - koszt 15 PLN miesięcznie,
ubezpiecznie nieruchomości od ognia i innych zdarzeń losowych - koszt 0,10% wartości nieruchomości za okres 12 miesięcy
</t>
  </si>
  <si>
    <t>*pomostowe
*nieruchomości
ROR+karta debetowa</t>
  </si>
  <si>
    <t>Otwarcie konta i wpływy min. 2000 zł miesięcznie, dokonywaniem 3 transakcji bezgotówkowch</t>
  </si>
  <si>
    <t>Bezpłatne ubezpieczenie nieruchomości przez 12 miesięcy. Otwarcie konta i wpływy min. 2000 zł miesięcznie,dokonywaniem 3 transakcji bezgotówkowch</t>
  </si>
  <si>
    <t>Do 5 lat trwana umowy - 2%, powyżej 5 lat - 0%</t>
  </si>
  <si>
    <t xml:space="preserve">   350 tys. zł kredytu w złotych (PLN) na 30 lat i nieruchomość wartą 350 tys. zł                                                         (100 proc. LTV)</t>
  </si>
  <si>
    <t>od 0 do 3</t>
  </si>
  <si>
    <t>350 tys. zł kredytu we frankach szwajcarskich (CHF) na 30 lat i nieruchomość               wartą 350 tys. zł (100 proc. LTV)</t>
  </si>
  <si>
    <t>pakiet ubezpieczeń na życie, od utraty pracy, od trwałej i całkowitej niezdolności do pracy; 2,5% wartości kredytu za 3 lata ochrony ubezpieczeniowej</t>
  </si>
  <si>
    <t>3,9% - opłata za podwyższone ryzyko z tytułu udzielenia kredytu z niskim wkładem własnym (składka na 60 m-cy) oraz pakiet ubezpieczeń na życie, od utraty pracy, od trwałej i całkowitej niezdolności do pracy; 2,5% wartości kredytu za 3 lata ochrony ubezpieczeniowej</t>
  </si>
  <si>
    <t>Pakiet ubezpieczeń na życie, od utraty pracy, od trwałej i całkowitej niezdolności do pracy; 2,5% wartości kredytu za 3 lata ochrony ubezpieczeniowej</t>
  </si>
  <si>
    <t>W ciągu pierwszych 3 lat do 30% kredytu bezpłatnie, powyżej 3% prowizji. Po okresie 3 lat bezpłatnie</t>
  </si>
  <si>
    <t>Ubezpieczenie na życie - dowolny pakiet z możliwością kredytowania, ROR w pakiecie online; ubezpieczenie niskiego wkładu własnego 3% za 3 lata; ubezpieczenie pomostowe 0,07% miesięcznie; ubezpieczenie nieruchomości</t>
  </si>
  <si>
    <t>2,6</t>
  </si>
  <si>
    <t>3,5 (w pełni kredytowana)</t>
  </si>
  <si>
    <t>W ramach promocji klient skorzysta z Konta Osobistego (pakiet M, L lub XL), zadeklaruje wpływ całości wynagrodzenia w wysokości nie mniejszej niż 2 500 PLN oraz dokona minimum 5 transakcji bezgotówkowych na Koncie Osobistym miesiecznie. Promocja dostępna do 31.05.2010r.</t>
  </si>
  <si>
    <t>0%-2% kwoty kredytu</t>
  </si>
  <si>
    <t>Ubezpieczenie na życie na rok 0,7% kredytu, ubezpieczenie od utraty pracy na 2 lata 2,2% kwoty kredytu</t>
  </si>
  <si>
    <t>ubezpieczenie nieruchomości od zdarzeń losowych - składka 0,08% (przy okresie ubezpieczenia rocznym) lub 0,14% (przy okresie dwuletnim) naliczane od wartości nieruchomości</t>
  </si>
  <si>
    <t xml:space="preserve">W pierwszych 3 latach - 2% </t>
  </si>
  <si>
    <t xml:space="preserve">Brak prowizji jeśli klient zaklada konto z min. wpływem 1 000 zł (standardowo 2,5 proc.)+ ubezpieczenie na życie; składka ubezpieczenia na życie liczona miesięcznie od kwoty zadłużenia (0,0299%) 105 zł </t>
  </si>
  <si>
    <t xml:space="preserve">Składka za 3 lata - 2,75% od brakującego wkładu poniżej 20%, 1925 zł </t>
  </si>
  <si>
    <t>Brak prowizji, po założeniu ROR i wpływach min. 1 tys. zł inaczej 2,5 proc.; ubezpieczenie na życie składka 0,0299% od kwoty kredytu miesięcznie - 105 zł</t>
  </si>
  <si>
    <t>Ubezpieczenie spłaty rat kredytu 7% wysokości raty, obowiązkowe ubezpieczenia na życie 1,5% wartości kredytu, płatne gotówką, potem 0,02% miesięcznie od salda zadłużenia</t>
  </si>
  <si>
    <t>0-4</t>
  </si>
  <si>
    <t>od 0 do 4</t>
  </si>
  <si>
    <t>bezpłatnie  jeśli Klient korzysta z ubezpieczenia spłaty rat kredytów</t>
  </si>
  <si>
    <t>Składka za 3 lata - 4,5% od brakującego wkładu poniżej 30%</t>
  </si>
  <si>
    <t>W ramach promocji Klient skorzysta z Konta Osobistego (pakiet M, L lub XL), zadeklaruje wpływ całości wynagrodzenia w wysokości nie mniejszej niż 2 500 PLN oraz dokona minimum 5 transakcji bezgotówkowych na Koncie Osobistym miesiecznie. Promocja dostępna do 31.05.2010r.</t>
  </si>
  <si>
    <t>Karte kredytowa + ROR + Ubezpieczenie na życie</t>
  </si>
  <si>
    <t xml:space="preserve">Raiffeisen Bank </t>
  </si>
  <si>
    <t>składka 0,06% za każdy miesiąc, max do 180 mcy</t>
  </si>
  <si>
    <t>Karte kredytowa + ROR + Ubezpieczenie na życie, ubezpieczenie niskiego wkładu 3,97% od 10% brakujących na 5 lat</t>
  </si>
  <si>
    <t>2% za spłatę lub nadpłatę przekraczającą 30% kwoty przyznanego kredytu w ciągu 3 lat od udzielenia</t>
  </si>
  <si>
    <t xml:space="preserve">Karta kredytowa + ROR + Ubezpieczenie na życie, ubezpieczenie niskiego wkładu 3,97% od 20% na 5 lat </t>
  </si>
  <si>
    <t>W przypadku korzystania z promocji Klient zobowiązany jest do przelewania wynagrodzenia na rachunek, złożenia wniosku o wydanie karty płatniczej, przystapienia do ubezpieczenia na zycie i ubezpieczenia spłaty rat kredytów</t>
  </si>
  <si>
    <t>90/100*</t>
  </si>
  <si>
    <t>w pierwszym roku  marża 2,95%, po 8 latach 1,95%</t>
  </si>
  <si>
    <t>pierwsze 8 lat 7,66 następnie 6,66</t>
  </si>
  <si>
    <t>W ramach promocji Klient skorzysta z Konta Osobistego (pakiet M, L lub XL), zadeklaruje wpływ całości wynagrodzenia w wysokości nie mniejszej niż 2 500 zł oraz dokona min. 5 transakcji bezgotówkowych na koncie miesiecznie. Promocja dostępna do końca maja</t>
  </si>
  <si>
    <t>Karte kredytowa + ROR + Ubezpieczenie na życie 0,25% kwoty kredyty do spłaty za rok z góry, w pierwszym roku 700 zł</t>
  </si>
  <si>
    <t xml:space="preserve">280 tys. zł na 30 lat, 80% LTV PLN </t>
  </si>
  <si>
    <t>Ubezpieczenie Pakiet Bezpieczna Spłata.  Składka 1,4% na pierwsze dwa lata, potem 4% raty kredytowej, W przypadku korzystania z promocji Klient zobpwiązany jest do przelewania wynagrodzenia na rachunek, złożenia wniosku o wydanie karty płatniczej, przystapienia do ubezpieczenia na zycie i ubezpieczenia spłaty rat kredytów</t>
  </si>
  <si>
    <t>W przypadku korzystania z promocji Klient zobpwiązany jest do przelewania wynagrodzenia na rachunek, złożenia wniosku o wydanie karty płatniczej, przystapienia do ubezpieczenia na zycie i ubezpieczenia spłaty rat kredytówUbezpieczenie Pakiet Bezpieczna Spłata.  Składka 1,4% na pierwsze dwa lata, potem 4% raty kredytowej</t>
  </si>
  <si>
    <t xml:space="preserve">W przypadku korzystania z promocji Klient zobpwiązany jest do przelewania wynagrodzenia na rachunek, złożenia wniosku o wydanie karty płatniczej, przystapienia do ubezpieczenia na zycie i ubezpieczenia spłaty rat kredytówUbezpieczenie spłaty rat kredytu 1,4% za pierwsze 2 lata, potem 4% raty kredytowej, </t>
  </si>
  <si>
    <t>Przelew wynagrodzenia na rachunek eKONTO w mBanku lub utrzymywanie średniomiesięcznego obrotu na rachunku mBIZNES konto w wysokości nie mniejszej niż 50% rocznych przychodów firmy. Aktywne korzystanie z karty debetowej lub kredytowej. Operat szacunkowy nieruchomości Ubezpieczenie na życie - składka za pierwsze dwa lata w wysokości 1,5% kwoty kredytu. Od trzeciego roku składka miesięczna w wysokości 0,02% od salda zadłużenia Ubezpieczenie spłaty rat kredytu Pewna Spłata - składka miesięczna w wysokości 7% wysokości raty</t>
  </si>
  <si>
    <t>Przelew wynagrodzenia na rachunek eKONTO w mBanku lub utrzymywanie średniomiesięcznego obrotu na rachunku mBIZNES konto w wysokości nie mniejszej niż 50% rocznych przychodów firmy. Aktywne korzystanie z karty debetowej lub kredytowej. Ubezpieczenie na życie - składka za pierwsze dwa lata w wysokości 1,5% kwoty kredytu. Od trzeciego roku składka miesięczna w wysokości 0,02% od salda zadłużenia Ubezpieczenie spłaty rat kredytu Pewna Spłata - składka miesięczna w wysokości 7% wysokości raty</t>
  </si>
  <si>
    <t>Przelew wynagrodzenia na rachunek eKONTO w mBanku lub utrzymywanie średniomiesięcznego obrotu na rachunku mBIZNES konto w wysokości nie mniejszej niż 50% rocznych przychodów firmy. Aktywne korzystanie z karty debetowej lub kredytowej. Operat szacunkowy nieruchomości. Ubezpieczenie na życie - składka za pierwsze dwa lata w wysokości 1,5% kwoty kredytu. Od trzeciego roku składka miesięczna w wysokości 0,02% od salda zadłużenia. Ubezpieczenie spłaty rat kredytu Pewna Spłata - składka miesięczna w wysokości 7% wysokości raty. Składka za 3 lata - 4,5% od brakującego wkładu poniżej 20%</t>
  </si>
  <si>
    <t xml:space="preserve">Przelew wynagrodzenia na rachunek eKONTO w mBanku lub utrzymywanie średniomiesięcznego obrotu na rachunku mBIZNES konto w wysokości nie mniejszej niż 50% rocznych przychodów firmy. Aktywne korzystanie z karty debetowej lub kredytowej. </t>
  </si>
  <si>
    <t>1-2,5</t>
  </si>
  <si>
    <t>Składka za 3 lata - 3,5% od brakującego wkładu poniżej 20%; konieczne ubezp. na życie 0,02% sumy ubezpieczenia (tj. stanu aktualnego zadłużenia, aktualizowanego co rok) co miesiąc 
oraz ubezpieczenie pomostowe do czasu ustanowienia hipoteki na rzecz Banku w wysokości 0,083% miesięcznie</t>
  </si>
  <si>
    <t>0 (dla posiadaczy konta osobistego i karty do konta w BM)</t>
  </si>
  <si>
    <t>konieczne ubezp. na życie 0,02% sumy ubezpieczenia (tj. stanu aktualnego zadłużenia, aktualizowanego co rok) co miesiąc 
oraz ubezpieczenie pomostowe do czasu ustanowienia hipoteki na rzecz Banku w wysokości 0,083% miesięcznie</t>
  </si>
  <si>
    <t>:: 0% dla posiadaczy Konta osobistego i karty do konta w Banku Millennium
:: 2% w pozostałych przypadkach</t>
  </si>
  <si>
    <t>1,5% w trakcie pierwszych 3 lat, po tym okresie 0%</t>
  </si>
  <si>
    <t>uznaniowo przy dochodzie netto pow. 12 tys. zł</t>
  </si>
  <si>
    <t>2% w ciągu pięciu pierwszych lat od wypłaty kwoty kredytu lub jego pierwszej transzy, potem bezpłatnie</t>
  </si>
  <si>
    <t xml:space="preserve">Podane warunki dotyczą oferty promocyjnej "Prowizja 0%", obniżka z tytułu posiadania konta DBLife w DB.  </t>
  </si>
  <si>
    <t xml:space="preserve">Podane warunki dotyczą oferty promocyjnej "Prowizja 0%", marża uwzględnia obniżkę z tytułu posiadania konta DBLife w DB.  </t>
  </si>
  <si>
    <t xml:space="preserve">BZ WBK </t>
  </si>
  <si>
    <t>Brak opłaty za przedterminową spłatę po 3 latach od ostatniego uruchomienia kredytu, w pierwszych 3 latach - 2% od kwoty nadpłaty</t>
  </si>
  <si>
    <t>1,5 min. 500 zł</t>
  </si>
  <si>
    <t>Ubezpieczenie na życie - dowolny pakiet z możliwością kredytowania, ROR w pakiecie online z deklaracją wpływów; ubezpieczenie niskiego wkładu własnego 3% za 3 lata; ubezpieczenie pomostowe 0,07% miesięcznie; ubezpieczenie nieruchomości</t>
  </si>
  <si>
    <t>Ubezpieczenie na życie, ROR w pakiecie online z deklaracją wpływów; ubezpieczenie niskiego wkładu własnego 3% za 3 lata; ubezpieczenie pomostowe 0,07% miesięcznie; ubezpieczenie nieruchomości</t>
  </si>
  <si>
    <t>Okres</t>
  </si>
  <si>
    <t xml:space="preserve">PLN </t>
  </si>
  <si>
    <t xml:space="preserve">EURO </t>
  </si>
  <si>
    <t xml:space="preserve">listopad 2009 r. </t>
  </si>
  <si>
    <t xml:space="preserve">grudzień 2009 r. </t>
  </si>
  <si>
    <t>styczeń 2010 r.</t>
  </si>
  <si>
    <t xml:space="preserve">luty 2010 r. </t>
  </si>
  <si>
    <t xml:space="preserve">marzec 2010 r. </t>
  </si>
  <si>
    <t>Źródło: Gold Finance</t>
  </si>
  <si>
    <t xml:space="preserve">Średnia rata dla 280 tys. zł kredytu na 80% wartości nieruchomości, 30 lat </t>
  </si>
  <si>
    <t xml:space="preserve">Listopad 2009 r. </t>
  </si>
  <si>
    <t xml:space="preserve">Różnica wobec kredytu złotowego </t>
  </si>
  <si>
    <t xml:space="preserve">Grudzień 2009 r. </t>
  </si>
  <si>
    <t xml:space="preserve">Styczeń 2010 r. </t>
  </si>
  <si>
    <t xml:space="preserve">Luty 2010 r. </t>
  </si>
  <si>
    <t>Różnica wobec kredytu złotowego</t>
  </si>
  <si>
    <t xml:space="preserve">Marzec 2010 r. </t>
  </si>
  <si>
    <t xml:space="preserve">Średnia rata dla 350 tys. zł kredytu na 100% wartości nieruchomości, 30 lat </t>
  </si>
  <si>
    <t xml:space="preserve">Styczeń 2009 r. </t>
  </si>
  <si>
    <t>ubezpieczenie wad prawnych nieruchomości - 3,45% kredytu; Podwyższone % do czasu wpisu hipotek ("pomostowe") + 2p.p.</t>
  </si>
  <si>
    <t>nu - nie udziela, *tylko w RnS; **standardowo</t>
  </si>
  <si>
    <t>Ubezpieczenie niskiego wkładu własnego 1512 zł</t>
  </si>
  <si>
    <t>ROR z dostępem elektronicznym, kredyt na terenie aglomeracji miejskich, karta kredytowa, ubezpieczenie od utraty pracy na 4 lata, Program Oszczędnościowy Niższa Rata PKO TFI SA. Składka za 3 lata - 3,3% od brakującego wkładu.</t>
  </si>
  <si>
    <t>ROR z dostępem elektronicznym, kredyt na terenie aglomeracji miejskich, karta kredytowa, ubezpieczenie od utraty pracy na 4 lata, Program Oszczędnościowy Niższa Rata PKO TFI SA</t>
  </si>
  <si>
    <t>ubezpieczenie wad prawnych nieruchomości - 3,95% kredytu, istnieje możliwość zmniejszenia składki ubezpieczenia od wad prawnych nieruchomosci pod warunkiem ubezpieczenia nieruchomosci od ognia i innych zdarzeń losowych za pośrednictwem banku, podwyższone oproc. do czasu wpisu hipotek ("pomostowe") + 2p.p.</t>
  </si>
  <si>
    <t>pierwsze 8 lat 7,01 następnie 6,11</t>
  </si>
  <si>
    <t>Wymagane:
- dochody min. 2 000 zł netto,
- posiadanie Konta24 VIP albo Konta24 Prestiż lub KontaWydajesz&amp;Zarabiasz lub Konta na Obcasach wraz z wpływem dochodów w wysokości min. 2 tys. zł. miesięcznie. 
- decyzja o przyznaniu zapada po przeanalizowaniu przez Bank szeregu informacji dotyczących finansowanej transakcji oraz sytuacji finansowej Klienta.</t>
  </si>
  <si>
    <t>6,18 przez 8 lat, potem 6,36</t>
  </si>
  <si>
    <t>Wymagane:
- dochody min. 2 000 zł netto,
- posiadanie Konta24 VIP albo Konta24 Prestiż lub Konta Wydajesz&amp;Zarabiasz lub Konta na Obcasach wraz z wpływem dochodów w wysokości min. 2 tys. zł. miesięcznie. 
- decyzja o przyznaniu zapada po przeanalizowaniu przez Bank szeregu informacji dotyczących finansowanej transakcji oraz sytuacji finansowej Klienta.</t>
  </si>
  <si>
    <t>Pakiet Bezpieczna Spłata - zakres ubezpieczenia to: poważne zachorowanie, operacja, pobyt w szpitalu w wyniku choroby lub NW. Składka 1,4% na pierwsze dwa lata, potem 4% raty kredytowej.W przypadku korzystania z promocji Klient zobpwiązany jest do przelewania wynagrodzenia na rachunek, złożenia wniosku o wydanie karty płatniczej, przystapienia do ubezpieczenia na zycie i ubezpieczenia spłaty rat kredytów (Pakiet Bezpieczna Spłata)</t>
  </si>
  <si>
    <t>Ubezpieczenie na życie, ubezpieczenie spłaty rat kredytu składka 1,4% na pierwsze 2 lata potem 4% raty kredytowej, karta płatnicza  oraz rachunek osobisty w przelewem wynagrodzenia</t>
  </si>
  <si>
    <t xml:space="preserve">Ubezpieczenie spłaty rat kredytu 1,4% za pierwsze 2 lata, potem 4% raty kredytowej, NWW  - Składka za 3 lata 4,5% do 20 proc. brakującego wkładu; W przypadku korzystania z promocji Klient zobpwiązany jest do przelewania wynagrodzenia na rachunek, złożenia wniosku o wydanie karty płatniczej, ibezpieczenie na zycie i spłaty rat kredytu. </t>
  </si>
  <si>
    <t>od 1 677</t>
  </si>
  <si>
    <t>od 3,46</t>
  </si>
  <si>
    <t>od 2 134</t>
  </si>
  <si>
    <t>od 2,3</t>
  </si>
  <si>
    <t>od 6,16</t>
  </si>
  <si>
    <t>od 1259</t>
  </si>
  <si>
    <t>od 2,4</t>
  </si>
  <si>
    <t>od 2,96</t>
  </si>
  <si>
    <t>od 2,1</t>
  </si>
  <si>
    <t xml:space="preserve"> od 5,96</t>
  </si>
  <si>
    <t>0 zł - do 31 maja 2010 promocja 3x0zł (brak prowizji, opłaty za wycenę i wpis hipoteki)</t>
  </si>
  <si>
    <t>0 zł (od 1 marca do 31 maja 2010r. obowiązuje promocja 3x0zł - brak prowizji oraz opłat za wycene i wpis hipoteki)</t>
  </si>
  <si>
    <t>warunki dla klientów przelewających wynagrodzenie i korzystających z innego produktu banku (obniżka o 0.6pp za przelew wynagrodzenia i o 0.3pp za za inny produkt)
Ubezpieczenie od ognia i innych zdarzeń - 0.0083% wartości nieruchomości miesięcznie</t>
  </si>
  <si>
    <t>1666 (dla marży 1,8)</t>
  </si>
  <si>
    <t>5,92  (dla marży 1,8)</t>
  </si>
  <si>
    <t xml:space="preserve"> 0% prowizji przy skorzystaniu z oferty dowolnego ubezpieczenia od utraty pracy (Przykładowo ubezpieczenie 3 letnie to koszt 1,5% od kwoty kredytu); prowizja w standardzie 2%</t>
  </si>
  <si>
    <t>0-3,5</t>
  </si>
  <si>
    <t>0-2,5</t>
  </si>
  <si>
    <t>od 1,99</t>
  </si>
  <si>
    <t>od 6,09</t>
  </si>
  <si>
    <t>Kredyt Bank</t>
  </si>
  <si>
    <t>Brak prowizji promocja "Kredyt mieszkaniowy z prowizją 0 % i konto"; Oferta Premium: konto Premium z wpływem min 5 000 zł, ubezpieczenie na życie, ubezpieczenie nieruchomości, Rachunek Oszczędzam</t>
  </si>
  <si>
    <t>od 6,02</t>
  </si>
  <si>
    <t>od 0</t>
  </si>
  <si>
    <t xml:space="preserve">kwiecień 2010 r. </t>
  </si>
  <si>
    <t xml:space="preserve">Podana marża dla klientów, którzy skorzystają z pakietu usług bankowych i będą przez 5 lat przelewali na rachunek w banku kwotę min. 5000 zł </t>
  </si>
  <si>
    <t xml:space="preserve">Konto z wynagrodzeniem, inaczej marża odsetkowa idzie w górę o 0,5 p.p. </t>
  </si>
  <si>
    <t xml:space="preserve">Getin Noble Bank </t>
  </si>
  <si>
    <t>brak prowizji w zamian za ubezpieczenie od utraty pracy na 4 lata- 3,25 proc. wartości kredytu,ROR z dostępem elektronicznym, kredyt na terenie aglomeracji miejskich, karta kredytowa, Program Oszczędnościowy Niższa Rata PKO TFI SA. Składka za 3 lata - 3,3% od brakującego wkładu.</t>
  </si>
  <si>
    <t xml:space="preserve">Kwiecień 2010 r. </t>
  </si>
  <si>
    <t xml:space="preserve">976
</t>
  </si>
  <si>
    <t>Warunki kredytowania dla klientów posiadających lub zakładających Eurokonto. Dla klientów, którzy dodatkowo wezmą kartę kredytową lub pożyczkę ekspresową dodatkowa obniżka marży o 0,1%.
Dla obniżonej prowizji do:
- 0,99% marża wyższa o 0,05%
- 0% marża wyższa o 0,1%</t>
  </si>
  <si>
    <t>ubezpieczenie na życie płatne z góry na 5 lat - 9,6% wartości kredytu czyli 26,9 tys. zł</t>
  </si>
  <si>
    <t>Ubezpieczenie niskiego wkładu własnego 831 zł +ubezpieczenie na życie płatne z góry na 5 lat - 9,6% wartości kredytu czyli 33,6 tys. zł</t>
  </si>
  <si>
    <t>Ubezpieczenie niskiego wkładu własnego 1008 zł + ubezpieczenie na życie płatne z góry za 5 lat,  9,6% wartości kredytu czyli 33,6 tys. zł</t>
  </si>
  <si>
    <t>do 5 lat trwania umowy - 2%, powyżej 5 lat - 0%</t>
  </si>
  <si>
    <t xml:space="preserve"> 1,8%  Przy wysokich dochodach marża może spaść do poziomu 1,64% </t>
  </si>
  <si>
    <t>brak prowizji w zamian za ubezpieczenie od utraty pracy na 4 lata- 3,25 proc. wartości kredytu 9,1 tys. zł; ROR z dostępem elektronicznym, kredyt na terenie aglomeracji miejskich, karta kredytowa, Program Oszczędnościowy Niższa Rata PKO TFI SA</t>
  </si>
  <si>
    <t xml:space="preserve">Podana marża dla klientów, którzy skorzystają z pakietu usług bankowych i będą przez 5 lat przelewali na rachunek w banku kwotę min. 5000 zł oraz wykupią ubezpieczenia na życie z funduszem inwestycyjnym, koszt ubez. 1,3% wartości kredytu rocznie oraz skorzytaja z karty kredytowej </t>
  </si>
  <si>
    <t xml:space="preserve">Kwiecień/Maj 2010 r. </t>
  </si>
  <si>
    <t xml:space="preserve">976 zł przez pierwszych 12 m-cy, później 1231 zł </t>
  </si>
  <si>
    <t xml:space="preserve">0% w pierwszych 12 m-cach, później 1,7% </t>
  </si>
  <si>
    <t xml:space="preserve">0,97% w pierwszych 12 miesiącach, później 2,67% </t>
  </si>
  <si>
    <t>4,0% od wartości kredytu w tym: 
 - 2,0% - kredytowane przez bank</t>
  </si>
  <si>
    <t>Osoby, które zadeklarują przelew swojego wynagrodzenia na ROR inaczej marża w górę o 0,5 p.p.</t>
  </si>
  <si>
    <t>80* /90** /100***</t>
  </si>
  <si>
    <t xml:space="preserve">***osoby do 35 lat, z wyższym wykształceniem, z dochodami od </t>
  </si>
  <si>
    <t>6 tys. zł netto na gospodarstwo, lub na osobę, jeśli zadłuża się sama</t>
  </si>
  <si>
    <t>Ubezpieczenie na życie płatne z góry na 5 lat - 9,6% wartości kredytu czyli 26,9 tys. zł</t>
  </si>
  <si>
    <t>Bezpłatne ubezpieczenie nieruchomości przez 12 miesięcy. Otwarcie konta i wpływy min. 2000 zł miesięcznie,dokonywanie 3 transakcji bezgotówkowch</t>
  </si>
  <si>
    <t>Warunki dla klientów przelewających wynagrodzenie i korzystających z innego produktu banku (obniżka o 0.6pp za przelew wynagrodzenia i o 0.3pp za inny produkt)</t>
  </si>
  <si>
    <t>Ubezpieczenie wad prawnych nieruchomości - 3,95% kredytu, istnieje możliwość zmniejszenia składki ubezpieczenia od wad prawnych nieruchomosci pod warunkiem ubezpieczenia nieruchomosci od ognia i innych zdarzeń losowych za pośrednictwem banku, podwyższone oproc. do czasu wpisu hipotek ("pomostowe") + 2p.p.</t>
  </si>
  <si>
    <t>Brak prowizji w zamian za ubezpieczenie od utraty pracy na 4 lata- 3,25 proc. wartości kredytu; ROR z dostępem elektronicznym, kredyt na terenie aglomeracji miejskich, karta kredytowa, Program Oszczędnościowy Niższa Rata PKO TFI SA</t>
  </si>
  <si>
    <t xml:space="preserve">Rachunek osobisty  "plan aktywny" - koszt 15 zł miesięcznie,
ubezpiecznie nieruchomości od ognia i innych zdarzeń losowych - 0,10% wartości nieruchomości za okres 12 miesięcy
</t>
  </si>
  <si>
    <t>1% w przypadku, gdy Kredytobiorca przystąpi do ubezpieczenia od utraty stałego źródła dochodu; :: 2% w pozostałych przypadkach</t>
  </si>
  <si>
    <t>Ubezpieczenie na życie płatne z góry za 5 lat,  9,6% wartości kredytu czyli 33,6 tys. zł</t>
  </si>
  <si>
    <t>Ubezpieczenie na życie  1,5% za pierwsze 2 lata, a potem miesięcznie 0,02% od salda zadłużenia plus ubezp. Od utraty pracy 7% miesięcznej raty; Ubezpieczenie niskiego wkładu własnego - składka za 3 lata - 4,5% powyżej 70% wartości nieruchomości</t>
  </si>
  <si>
    <t>W przedziale LTV 95% - 100% kredytobiorca dodatkowo musi spełnić warunek zdolności kredytowej obciążenie ratą nie może być wyższe niż 25% dochodów</t>
  </si>
  <si>
    <t>Przy braku promocji marża x 2</t>
  </si>
  <si>
    <t>Ubezpieczenie na życie 0,25% rocznie</t>
  </si>
  <si>
    <t>Średnie marże odsetkowe dla 30-letniego kredytu mieszkaniowego na 280 tys. zł na 80 proc. wartości nieruchomości</t>
  </si>
  <si>
    <t xml:space="preserve">Średnie marże odsetkowe dla 30-letniego kredytu mieszkaniowego na 350 tys. zł na 100 proc. wartości nieruchomości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</si>
</sst>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%"/>
    <numFmt numFmtId="170" formatCode="#,##0_ ;[Red]\-#,##0\ "/>
    <numFmt numFmtId="171" formatCode="[$-415]d\ mmmm\ yyyy"/>
    <numFmt numFmtId="172" formatCode="0.0000"/>
    <numFmt numFmtId="173" formatCode="#,##0\ &quot;zł&quot;"/>
  </numFmts>
  <fonts count="31">
    <font>
      <sz val="11"/>
      <color indexed="8"/>
      <name val="Czcionka tekstu podstawowego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name val="Czcionka tekstu podstawowego"/>
      <family val="2"/>
    </font>
    <font>
      <b/>
      <sz val="12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Verdana"/>
      <family val="2"/>
    </font>
    <font>
      <sz val="28"/>
      <color indexed="52"/>
      <name val="Czcionka tekstu podstawowego"/>
      <family val="0"/>
    </font>
    <font>
      <b/>
      <sz val="8"/>
      <color indexed="8"/>
      <name val="Verdana"/>
      <family val="2"/>
    </font>
    <font>
      <i/>
      <sz val="11"/>
      <color indexed="8"/>
      <name val="Czcionka tekstu podstawowego"/>
      <family val="2"/>
    </font>
    <font>
      <i/>
      <sz val="11"/>
      <color indexed="10"/>
      <name val="Czcionka tekstu podstawowego"/>
      <family val="2"/>
    </font>
    <font>
      <sz val="9"/>
      <color indexed="8"/>
      <name val="Czcionka tekstu podstawowego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24" borderId="10" xfId="0" applyFont="1" applyFill="1" applyBorder="1" applyAlignment="1">
      <alignment horizontal="left" vertical="center"/>
    </xf>
    <xf numFmtId="0" fontId="17" fillId="24" borderId="11" xfId="0" applyFont="1" applyFill="1" applyBorder="1" applyAlignment="1">
      <alignment horizontal="center" vertical="center"/>
    </xf>
    <xf numFmtId="0" fontId="17" fillId="24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5" fillId="7" borderId="13" xfId="0" applyFont="1" applyFill="1" applyBorder="1" applyAlignment="1">
      <alignment horizontal="center" vertical="center"/>
    </xf>
    <xf numFmtId="0" fontId="25" fillId="7" borderId="13" xfId="0" applyFont="1" applyFill="1" applyBorder="1" applyAlignment="1">
      <alignment horizontal="center" vertical="center" wrapText="1"/>
    </xf>
    <xf numFmtId="0" fontId="25" fillId="7" borderId="14" xfId="0" applyFont="1" applyFill="1" applyBorder="1" applyAlignment="1">
      <alignment horizontal="center" vertical="center" wrapText="1"/>
    </xf>
    <xf numFmtId="0" fontId="23" fillId="7" borderId="15" xfId="0" applyFont="1" applyFill="1" applyBorder="1" applyAlignment="1">
      <alignment horizontal="center" vertical="center" wrapText="1"/>
    </xf>
    <xf numFmtId="2" fontId="23" fillId="7" borderId="15" xfId="0" applyNumberFormat="1" applyFont="1" applyFill="1" applyBorder="1" applyAlignment="1">
      <alignment horizontal="center" vertical="center" wrapText="1"/>
    </xf>
    <xf numFmtId="2" fontId="23" fillId="7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5" fillId="7" borderId="15" xfId="0" applyFont="1" applyFill="1" applyBorder="1" applyAlignment="1">
      <alignment horizontal="left" vertical="center" wrapText="1"/>
    </xf>
    <xf numFmtId="0" fontId="25" fillId="22" borderId="15" xfId="0" applyFont="1" applyFill="1" applyBorder="1" applyAlignment="1">
      <alignment horizontal="left" vertical="center" wrapText="1"/>
    </xf>
    <xf numFmtId="0" fontId="23" fillId="7" borderId="0" xfId="0" applyFont="1" applyFill="1" applyBorder="1" applyAlignment="1">
      <alignment horizontal="center" vertical="center" wrapText="1"/>
    </xf>
    <xf numFmtId="0" fontId="25" fillId="7" borderId="1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25" fillId="7" borderId="17" xfId="0" applyFont="1" applyFill="1" applyBorder="1" applyAlignment="1">
      <alignment horizontal="center" vertical="center" wrapText="1"/>
    </xf>
    <xf numFmtId="0" fontId="25" fillId="7" borderId="1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5" fillId="7" borderId="13" xfId="0" applyFont="1" applyFill="1" applyBorder="1" applyAlignment="1">
      <alignment horizontal="center" wrapText="1"/>
    </xf>
    <xf numFmtId="0" fontId="25" fillId="7" borderId="16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" fillId="7" borderId="15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" fillId="22" borderId="15" xfId="0" applyFont="1" applyFill="1" applyBorder="1" applyAlignment="1">
      <alignment horizontal="center" vertical="center"/>
    </xf>
    <xf numFmtId="0" fontId="1" fillId="22" borderId="18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25" fillId="7" borderId="19" xfId="0" applyFont="1" applyFill="1" applyBorder="1" applyAlignment="1">
      <alignment horizontal="left" vertical="center" wrapText="1"/>
    </xf>
    <xf numFmtId="0" fontId="1" fillId="7" borderId="19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3" fillId="0" borderId="0" xfId="0" applyFont="1" applyAlignment="1">
      <alignment/>
    </xf>
    <xf numFmtId="0" fontId="2" fillId="22" borderId="15" xfId="0" applyFont="1" applyFill="1" applyBorder="1" applyAlignment="1">
      <alignment horizontal="left" vertical="center" wrapText="1"/>
    </xf>
    <xf numFmtId="0" fontId="1" fillId="22" borderId="15" xfId="0" applyFont="1" applyFill="1" applyBorder="1" applyAlignment="1">
      <alignment horizontal="center" vertical="center" wrapText="1"/>
    </xf>
    <xf numFmtId="3" fontId="1" fillId="22" borderId="15" xfId="0" applyNumberFormat="1" applyFont="1" applyFill="1" applyBorder="1" applyAlignment="1">
      <alignment horizontal="center" vertical="center" wrapText="1"/>
    </xf>
    <xf numFmtId="2" fontId="1" fillId="22" borderId="15" xfId="0" applyNumberFormat="1" applyFont="1" applyFill="1" applyBorder="1" applyAlignment="1">
      <alignment horizontal="center" vertical="center" wrapText="1"/>
    </xf>
    <xf numFmtId="3" fontId="1" fillId="7" borderId="15" xfId="0" applyNumberFormat="1" applyFont="1" applyFill="1" applyBorder="1" applyAlignment="1">
      <alignment horizontal="center" vertical="center" wrapText="1"/>
    </xf>
    <xf numFmtId="2" fontId="1" fillId="7" borderId="15" xfId="0" applyNumberFormat="1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2" fontId="5" fillId="0" borderId="0" xfId="0" applyNumberFormat="1" applyFont="1" applyAlignment="1">
      <alignment/>
    </xf>
    <xf numFmtId="0" fontId="2" fillId="7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23" fillId="7" borderId="18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22" borderId="0" xfId="0" applyFont="1" applyFill="1" applyBorder="1" applyAlignment="1">
      <alignment horizontal="center" vertical="center" wrapText="1"/>
    </xf>
    <xf numFmtId="6" fontId="0" fillId="0" borderId="0" xfId="0" applyNumberFormat="1" applyAlignment="1">
      <alignment/>
    </xf>
    <xf numFmtId="0" fontId="1" fillId="22" borderId="18" xfId="0" applyFont="1" applyFill="1" applyBorder="1" applyAlignment="1">
      <alignment horizontal="center" vertical="center" wrapText="1"/>
    </xf>
    <xf numFmtId="0" fontId="29" fillId="25" borderId="21" xfId="0" applyFont="1" applyFill="1" applyBorder="1" applyAlignment="1">
      <alignment horizontal="center" wrapText="1"/>
    </xf>
    <xf numFmtId="0" fontId="29" fillId="25" borderId="14" xfId="0" applyFont="1" applyFill="1" applyBorder="1" applyAlignment="1">
      <alignment horizontal="center" wrapText="1"/>
    </xf>
    <xf numFmtId="0" fontId="29" fillId="25" borderId="16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23" fillId="7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1" fillId="22" borderId="19" xfId="0" applyFont="1" applyFill="1" applyBorder="1" applyAlignment="1">
      <alignment horizontal="center" vertical="center" wrapText="1"/>
    </xf>
    <xf numFmtId="164" fontId="1" fillId="7" borderId="15" xfId="0" applyNumberFormat="1" applyFont="1" applyFill="1" applyBorder="1" applyAlignment="1">
      <alignment horizontal="center" vertical="center" wrapText="1"/>
    </xf>
    <xf numFmtId="0" fontId="25" fillId="22" borderId="19" xfId="0" applyFont="1" applyFill="1" applyBorder="1" applyAlignment="1">
      <alignment horizontal="left" vertical="center" wrapText="1"/>
    </xf>
    <xf numFmtId="0" fontId="1" fillId="22" borderId="22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1" fontId="23" fillId="7" borderId="15" xfId="0" applyNumberFormat="1" applyFont="1" applyFill="1" applyBorder="1" applyAlignment="1">
      <alignment horizontal="center" vertical="center" wrapText="1"/>
    </xf>
    <xf numFmtId="1" fontId="1" fillId="22" borderId="0" xfId="0" applyNumberFormat="1" applyFont="1" applyFill="1" applyBorder="1" applyAlignment="1">
      <alignment horizontal="center" vertical="center" wrapText="1"/>
    </xf>
    <xf numFmtId="1" fontId="1" fillId="22" borderId="15" xfId="0" applyNumberFormat="1" applyFont="1" applyFill="1" applyBorder="1" applyAlignment="1">
      <alignment horizontal="center" vertical="center" wrapText="1"/>
    </xf>
    <xf numFmtId="164" fontId="23" fillId="7" borderId="15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1" fontId="1" fillId="7" borderId="15" xfId="0" applyNumberFormat="1" applyFont="1" applyFill="1" applyBorder="1" applyAlignment="1">
      <alignment horizontal="center" vertical="center" wrapText="1"/>
    </xf>
    <xf numFmtId="2" fontId="1" fillId="7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1" fillId="22" borderId="15" xfId="0" applyFont="1" applyFill="1" applyBorder="1" applyAlignment="1">
      <alignment horizontal="left" vertical="center" wrapText="1"/>
    </xf>
    <xf numFmtId="0" fontId="2" fillId="22" borderId="19" xfId="0" applyFont="1" applyFill="1" applyBorder="1" applyAlignment="1">
      <alignment horizontal="left" vertical="center" wrapText="1"/>
    </xf>
    <xf numFmtId="3" fontId="1" fillId="22" borderId="19" xfId="0" applyNumberFormat="1" applyFont="1" applyFill="1" applyBorder="1" applyAlignment="1">
      <alignment horizontal="center" vertical="center" wrapText="1"/>
    </xf>
    <xf numFmtId="2" fontId="1" fillId="22" borderId="1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23" fillId="7" borderId="22" xfId="0" applyNumberFormat="1" applyFont="1" applyFill="1" applyBorder="1" applyAlignment="1">
      <alignment horizontal="center" vertical="center" wrapText="1"/>
    </xf>
    <xf numFmtId="1" fontId="23" fillId="7" borderId="19" xfId="0" applyNumberFormat="1" applyFont="1" applyFill="1" applyBorder="1" applyAlignment="1">
      <alignment horizontal="center" vertical="center" wrapText="1"/>
    </xf>
    <xf numFmtId="2" fontId="23" fillId="7" borderId="22" xfId="0" applyNumberFormat="1" applyFont="1" applyFill="1" applyBorder="1" applyAlignment="1">
      <alignment horizontal="center" vertical="center" wrapText="1"/>
    </xf>
    <xf numFmtId="0" fontId="23" fillId="7" borderId="19" xfId="0" applyFont="1" applyFill="1" applyBorder="1" applyAlignment="1">
      <alignment horizontal="center" vertical="center" wrapText="1"/>
    </xf>
    <xf numFmtId="0" fontId="23" fillId="7" borderId="20" xfId="0" applyNumberFormat="1" applyFont="1" applyFill="1" applyBorder="1" applyAlignment="1">
      <alignment horizontal="center" vertical="center" wrapText="1"/>
    </xf>
    <xf numFmtId="1" fontId="1" fillId="22" borderId="19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0" fontId="23" fillId="7" borderId="22" xfId="0" applyFont="1" applyFill="1" applyBorder="1" applyAlignment="1">
      <alignment horizontal="center" vertical="center" wrapText="1"/>
    </xf>
    <xf numFmtId="2" fontId="23" fillId="7" borderId="19" xfId="0" applyNumberFormat="1" applyFont="1" applyFill="1" applyBorder="1" applyAlignment="1">
      <alignment horizontal="center" vertical="center" wrapText="1"/>
    </xf>
    <xf numFmtId="2" fontId="23" fillId="7" borderId="18" xfId="0" applyNumberFormat="1" applyFont="1" applyFill="1" applyBorder="1" applyAlignment="1">
      <alignment horizontal="center" vertical="center" wrapText="1"/>
    </xf>
    <xf numFmtId="2" fontId="23" fillId="7" borderId="20" xfId="0" applyNumberFormat="1" applyFont="1" applyFill="1" applyBorder="1" applyAlignment="1">
      <alignment horizontal="center" vertical="center" wrapText="1"/>
    </xf>
    <xf numFmtId="173" fontId="1" fillId="22" borderId="0" xfId="0" applyNumberFormat="1" applyFont="1" applyFill="1" applyBorder="1" applyAlignment="1">
      <alignment horizontal="center" vertical="center" wrapText="1"/>
    </xf>
    <xf numFmtId="173" fontId="1" fillId="22" borderId="15" xfId="0" applyNumberFormat="1" applyFont="1" applyFill="1" applyBorder="1" applyAlignment="1">
      <alignment horizontal="center" vertical="center" wrapText="1"/>
    </xf>
    <xf numFmtId="173" fontId="1" fillId="22" borderId="18" xfId="0" applyNumberFormat="1" applyFont="1" applyFill="1" applyBorder="1" applyAlignment="1">
      <alignment horizontal="center" vertical="center" wrapText="1"/>
    </xf>
    <xf numFmtId="9" fontId="23" fillId="7" borderId="15" xfId="0" applyNumberFormat="1" applyFont="1" applyFill="1" applyBorder="1" applyAlignment="1">
      <alignment horizontal="center" vertical="center" wrapText="1"/>
    </xf>
    <xf numFmtId="9" fontId="23" fillId="7" borderId="18" xfId="0" applyNumberFormat="1" applyFont="1" applyFill="1" applyBorder="1" applyAlignment="1">
      <alignment horizontal="center" vertical="center" wrapText="1"/>
    </xf>
    <xf numFmtId="9" fontId="23" fillId="7" borderId="19" xfId="0" applyNumberFormat="1" applyFont="1" applyFill="1" applyBorder="1" applyAlignment="1">
      <alignment horizontal="center" vertical="center" wrapText="1"/>
    </xf>
    <xf numFmtId="9" fontId="23" fillId="7" borderId="2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25" borderId="23" xfId="0" applyFont="1" applyFill="1" applyBorder="1" applyAlignment="1">
      <alignment horizontal="center" wrapText="1"/>
    </xf>
    <xf numFmtId="0" fontId="29" fillId="25" borderId="24" xfId="0" applyFont="1" applyFill="1" applyBorder="1" applyAlignment="1">
      <alignment horizontal="center" wrapText="1"/>
    </xf>
    <xf numFmtId="0" fontId="29" fillId="25" borderId="17" xfId="0" applyFont="1" applyFill="1" applyBorder="1" applyAlignment="1">
      <alignment horizontal="center" wrapText="1"/>
    </xf>
    <xf numFmtId="0" fontId="29" fillId="25" borderId="23" xfId="0" applyFont="1" applyFill="1" applyBorder="1" applyAlignment="1">
      <alignment horizontal="center"/>
    </xf>
    <xf numFmtId="0" fontId="29" fillId="25" borderId="24" xfId="0" applyFont="1" applyFill="1" applyBorder="1" applyAlignment="1">
      <alignment horizontal="center"/>
    </xf>
    <xf numFmtId="0" fontId="29" fillId="25" borderId="21" xfId="0" applyFont="1" applyFill="1" applyBorder="1" applyAlignment="1">
      <alignment horizontal="center"/>
    </xf>
    <xf numFmtId="0" fontId="29" fillId="25" borderId="25" xfId="0" applyFont="1" applyFill="1" applyBorder="1" applyAlignment="1">
      <alignment horizontal="center"/>
    </xf>
    <xf numFmtId="0" fontId="29" fillId="25" borderId="22" xfId="0" applyFont="1" applyFill="1" applyBorder="1" applyAlignment="1">
      <alignment horizontal="center"/>
    </xf>
    <xf numFmtId="0" fontId="29" fillId="25" borderId="20" xfId="0" applyFont="1" applyFill="1" applyBorder="1" applyAlignment="1">
      <alignment horizontal="center"/>
    </xf>
    <xf numFmtId="0" fontId="29" fillId="25" borderId="25" xfId="0" applyFont="1" applyFill="1" applyBorder="1" applyAlignment="1">
      <alignment horizontal="center" wrapText="1"/>
    </xf>
    <xf numFmtId="0" fontId="29" fillId="25" borderId="22" xfId="0" applyFont="1" applyFill="1" applyBorder="1" applyAlignment="1">
      <alignment horizontal="center" wrapText="1"/>
    </xf>
    <xf numFmtId="0" fontId="29" fillId="25" borderId="20" xfId="0" applyFont="1" applyFill="1" applyBorder="1" applyAlignment="1">
      <alignment horizontal="center" wrapText="1"/>
    </xf>
    <xf numFmtId="0" fontId="30" fillId="25" borderId="16" xfId="0" applyFont="1" applyFill="1" applyBorder="1" applyAlignment="1">
      <alignment horizontal="center" wrapText="1"/>
    </xf>
    <xf numFmtId="0" fontId="30" fillId="25" borderId="17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1847850</xdr:colOff>
      <xdr:row>1</xdr:row>
      <xdr:rowOff>342900</xdr:rowOff>
    </xdr:to>
    <xdr:pic>
      <xdr:nvPicPr>
        <xdr:cNvPr id="1" name="Obraz 1" descr="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19075"/>
          <a:ext cx="1781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428625</xdr:colOff>
      <xdr:row>1</xdr:row>
      <xdr:rowOff>314325</xdr:rowOff>
    </xdr:to>
    <xdr:pic>
      <xdr:nvPicPr>
        <xdr:cNvPr id="1" name="Obraz 1" descr="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00025"/>
          <a:ext cx="1724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438150</xdr:colOff>
      <xdr:row>1</xdr:row>
      <xdr:rowOff>314325</xdr:rowOff>
    </xdr:to>
    <xdr:pic>
      <xdr:nvPicPr>
        <xdr:cNvPr id="1" name="Obraz 1" descr="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0025"/>
          <a:ext cx="1724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247650</xdr:colOff>
      <xdr:row>1</xdr:row>
      <xdr:rowOff>304800</xdr:rowOff>
    </xdr:to>
    <xdr:pic>
      <xdr:nvPicPr>
        <xdr:cNvPr id="1" name="Obraz 1" descr="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743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19050</xdr:rowOff>
    </xdr:from>
    <xdr:to>
      <xdr:col>2</xdr:col>
      <xdr:colOff>523875</xdr:colOff>
      <xdr:row>1</xdr:row>
      <xdr:rowOff>323850</xdr:rowOff>
    </xdr:to>
    <xdr:pic>
      <xdr:nvPicPr>
        <xdr:cNvPr id="1" name="Obraz 1" descr="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09550"/>
          <a:ext cx="1724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2</xdr:col>
      <xdr:colOff>638175</xdr:colOff>
      <xdr:row>1</xdr:row>
      <xdr:rowOff>314325</xdr:rowOff>
    </xdr:to>
    <xdr:pic>
      <xdr:nvPicPr>
        <xdr:cNvPr id="1" name="Obraz 1" descr="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00025"/>
          <a:ext cx="1743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104775</xdr:colOff>
      <xdr:row>1</xdr:row>
      <xdr:rowOff>304800</xdr:rowOff>
    </xdr:to>
    <xdr:pic>
      <xdr:nvPicPr>
        <xdr:cNvPr id="1" name="Obraz 1" descr="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1743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180975</xdr:rowOff>
    </xdr:from>
    <xdr:to>
      <xdr:col>2</xdr:col>
      <xdr:colOff>466725</xdr:colOff>
      <xdr:row>1</xdr:row>
      <xdr:rowOff>295275</xdr:rowOff>
    </xdr:to>
    <xdr:pic>
      <xdr:nvPicPr>
        <xdr:cNvPr id="1" name="Obraz 1" descr="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80975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2</xdr:col>
      <xdr:colOff>733425</xdr:colOff>
      <xdr:row>1</xdr:row>
      <xdr:rowOff>323850</xdr:rowOff>
    </xdr:to>
    <xdr:pic>
      <xdr:nvPicPr>
        <xdr:cNvPr id="1" name="Obraz 1" descr="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09550"/>
          <a:ext cx="1724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0</xdr:rowOff>
    </xdr:from>
    <xdr:to>
      <xdr:col>2</xdr:col>
      <xdr:colOff>733425</xdr:colOff>
      <xdr:row>1</xdr:row>
      <xdr:rowOff>304800</xdr:rowOff>
    </xdr:to>
    <xdr:pic>
      <xdr:nvPicPr>
        <xdr:cNvPr id="1" name="Obraz 1" descr="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1733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714375</xdr:colOff>
      <xdr:row>1</xdr:row>
      <xdr:rowOff>304800</xdr:rowOff>
    </xdr:to>
    <xdr:pic>
      <xdr:nvPicPr>
        <xdr:cNvPr id="1" name="Obraz 1" descr="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1733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38100</xdr:colOff>
      <xdr:row>1</xdr:row>
      <xdr:rowOff>304800</xdr:rowOff>
    </xdr:to>
    <xdr:pic>
      <xdr:nvPicPr>
        <xdr:cNvPr id="1" name="Obraz 1" descr="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1714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38100</xdr:colOff>
      <xdr:row>1</xdr:row>
      <xdr:rowOff>304800</xdr:rowOff>
    </xdr:to>
    <xdr:pic>
      <xdr:nvPicPr>
        <xdr:cNvPr id="1" name="Obraz 1" descr="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1714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elen\Ustawienia%20lokalne\Temporary%20Internet%20Files\Content.Outlook\6G42OUZI\2010%2004%2028%20-%20Gold%20Finance%20-%20ranking%20kredyt&#243;w%20mieszkaniowych%20(kwiecie&#324;%202010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TV"/>
      <sheetName val="PLN 80%"/>
      <sheetName val="CHF 80% "/>
      <sheetName val="Euro 80%"/>
      <sheetName val="RnS 80%"/>
      <sheetName val="RnS 100%"/>
      <sheetName val="PLN 100%"/>
      <sheetName val="CHF 100%"/>
      <sheetName val="Arkusz4"/>
      <sheetName val="Euro 100%"/>
      <sheetName val="zdolność kredytowa"/>
    </sheetNames>
    <sheetDataSet>
      <sheetData sheetId="1">
        <row r="25">
          <cell r="G25" t="str">
            <v>1,5% za całkowitą wcześniejszą spłatę,nie mniej niż 200 zł</v>
          </cell>
        </row>
        <row r="26">
          <cell r="G26" t="str">
            <v>Brak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4"/>
  <sheetViews>
    <sheetView showGridLines="0" tabSelected="1" zoomScale="85" zoomScaleNormal="85" zoomScalePageLayoutView="0" workbookViewId="0" topLeftCell="A1">
      <selection activeCell="G11" sqref="G11"/>
    </sheetView>
  </sheetViews>
  <sheetFormatPr defaultColWidth="8.796875" defaultRowHeight="14.25"/>
  <cols>
    <col min="1" max="1" width="3" style="0" customWidth="1"/>
    <col min="2" max="2" width="22.5" style="2" customWidth="1"/>
    <col min="3" max="5" width="9.5" style="1" customWidth="1"/>
    <col min="6" max="6" width="22.09765625" style="1" customWidth="1"/>
    <col min="7" max="7" width="43.5" style="1" customWidth="1"/>
    <col min="8" max="8" width="33.19921875" style="0" customWidth="1"/>
  </cols>
  <sheetData>
    <row r="1" ht="15" thickBot="1"/>
    <row r="2" spans="2:5" ht="66.75" customHeight="1" thickBot="1">
      <c r="B2" s="110" t="s">
        <v>22</v>
      </c>
      <c r="C2" s="111"/>
      <c r="D2" s="111"/>
      <c r="E2" s="62"/>
    </row>
    <row r="3" spans="2:5" ht="15" customHeight="1" hidden="1">
      <c r="B3" s="4"/>
      <c r="C3" s="5" t="s">
        <v>14</v>
      </c>
      <c r="D3" s="5" t="s">
        <v>15</v>
      </c>
      <c r="E3" s="6" t="s">
        <v>16</v>
      </c>
    </row>
    <row r="4" spans="2:7" ht="24.75" customHeight="1" thickBot="1">
      <c r="B4" s="8" t="s">
        <v>27</v>
      </c>
      <c r="C4" s="8" t="s">
        <v>14</v>
      </c>
      <c r="D4" s="8" t="s">
        <v>15</v>
      </c>
      <c r="E4" s="23" t="s">
        <v>16</v>
      </c>
      <c r="G4" s="24"/>
    </row>
    <row r="5" spans="2:7" ht="15" customHeight="1">
      <c r="B5" s="17" t="s">
        <v>17</v>
      </c>
      <c r="C5" s="32">
        <v>120</v>
      </c>
      <c r="D5" s="32">
        <v>120</v>
      </c>
      <c r="E5" s="32">
        <v>120</v>
      </c>
      <c r="F5" s="7"/>
      <c r="G5" s="7"/>
    </row>
    <row r="6" spans="2:7" ht="15" customHeight="1">
      <c r="B6" s="16" t="s">
        <v>18</v>
      </c>
      <c r="C6" s="34">
        <v>105</v>
      </c>
      <c r="D6" s="34" t="s">
        <v>20</v>
      </c>
      <c r="E6" s="35" t="s">
        <v>20</v>
      </c>
      <c r="G6" s="24"/>
    </row>
    <row r="7" spans="2:7" ht="15" customHeight="1">
      <c r="B7" s="17" t="s">
        <v>79</v>
      </c>
      <c r="C7" s="32">
        <v>100</v>
      </c>
      <c r="D7" s="32" t="s">
        <v>21</v>
      </c>
      <c r="E7" s="33" t="s">
        <v>20</v>
      </c>
      <c r="G7" s="7"/>
    </row>
    <row r="8" spans="2:7" ht="21">
      <c r="B8" s="16" t="s">
        <v>97</v>
      </c>
      <c r="C8" s="34">
        <v>100</v>
      </c>
      <c r="D8" s="34" t="s">
        <v>20</v>
      </c>
      <c r="E8" s="35" t="s">
        <v>20</v>
      </c>
      <c r="G8" s="7"/>
    </row>
    <row r="9" spans="2:7" ht="15" customHeight="1">
      <c r="B9" s="17" t="s">
        <v>36</v>
      </c>
      <c r="C9" s="32" t="s">
        <v>153</v>
      </c>
      <c r="D9" s="32" t="s">
        <v>20</v>
      </c>
      <c r="E9" s="33" t="s">
        <v>20</v>
      </c>
      <c r="G9" s="7"/>
    </row>
    <row r="10" spans="2:7" ht="15" customHeight="1">
      <c r="B10" s="16" t="s">
        <v>5</v>
      </c>
      <c r="C10" s="34">
        <v>80</v>
      </c>
      <c r="D10" s="34">
        <v>80</v>
      </c>
      <c r="E10" s="35">
        <v>80</v>
      </c>
      <c r="G10" s="24"/>
    </row>
    <row r="11" spans="2:7" ht="15" customHeight="1">
      <c r="B11" s="17" t="s">
        <v>19</v>
      </c>
      <c r="C11" s="32">
        <v>100</v>
      </c>
      <c r="D11" s="32" t="s">
        <v>20</v>
      </c>
      <c r="E11" s="33">
        <v>100</v>
      </c>
      <c r="G11" s="24"/>
    </row>
    <row r="12" spans="2:5" ht="33" customHeight="1">
      <c r="B12" s="16" t="s">
        <v>3</v>
      </c>
      <c r="C12" s="30" t="s">
        <v>258</v>
      </c>
      <c r="D12" s="34" t="s">
        <v>20</v>
      </c>
      <c r="E12" s="35">
        <v>70</v>
      </c>
    </row>
    <row r="13" spans="2:5" ht="15" customHeight="1">
      <c r="B13" s="17" t="s">
        <v>90</v>
      </c>
      <c r="C13" s="32">
        <v>90</v>
      </c>
      <c r="D13" s="32" t="s">
        <v>20</v>
      </c>
      <c r="E13" s="33" t="s">
        <v>20</v>
      </c>
    </row>
    <row r="14" spans="2:5" ht="57.75" customHeight="1">
      <c r="B14" s="16" t="s">
        <v>0</v>
      </c>
      <c r="C14" s="34">
        <v>100</v>
      </c>
      <c r="D14" s="30" t="s">
        <v>172</v>
      </c>
      <c r="E14" s="35">
        <v>100</v>
      </c>
    </row>
    <row r="15" spans="2:5" ht="15" customHeight="1">
      <c r="B15" s="17" t="s">
        <v>25</v>
      </c>
      <c r="C15" s="32">
        <v>90</v>
      </c>
      <c r="D15" s="32" t="s">
        <v>20</v>
      </c>
      <c r="E15" s="33">
        <v>90</v>
      </c>
    </row>
    <row r="16" spans="2:5" ht="15" customHeight="1">
      <c r="B16" s="16" t="s">
        <v>82</v>
      </c>
      <c r="C16" s="34">
        <v>100</v>
      </c>
      <c r="D16" s="34" t="s">
        <v>20</v>
      </c>
      <c r="E16" s="35">
        <v>100</v>
      </c>
    </row>
    <row r="17" spans="2:5" ht="15" customHeight="1">
      <c r="B17" s="17" t="s">
        <v>13</v>
      </c>
      <c r="C17" s="32">
        <v>100</v>
      </c>
      <c r="D17" s="32" t="s">
        <v>20</v>
      </c>
      <c r="E17" s="33" t="s">
        <v>20</v>
      </c>
    </row>
    <row r="18" spans="2:5" ht="15" customHeight="1">
      <c r="B18" s="16" t="s">
        <v>4</v>
      </c>
      <c r="C18" s="34">
        <v>90</v>
      </c>
      <c r="D18" s="34" t="s">
        <v>20</v>
      </c>
      <c r="E18" s="35" t="s">
        <v>20</v>
      </c>
    </row>
    <row r="19" spans="2:5" ht="15" customHeight="1">
      <c r="B19" s="17" t="s">
        <v>6</v>
      </c>
      <c r="C19" s="32">
        <v>100</v>
      </c>
      <c r="D19" s="32">
        <v>85</v>
      </c>
      <c r="E19" s="33">
        <v>85</v>
      </c>
    </row>
    <row r="20" spans="2:5" ht="15" customHeight="1">
      <c r="B20" s="16" t="s">
        <v>12</v>
      </c>
      <c r="C20" s="34">
        <v>100</v>
      </c>
      <c r="D20" s="34" t="s">
        <v>20</v>
      </c>
      <c r="E20" s="35" t="s">
        <v>20</v>
      </c>
    </row>
    <row r="21" spans="2:5" ht="15" customHeight="1">
      <c r="B21" s="17" t="s">
        <v>7</v>
      </c>
      <c r="C21" s="32">
        <v>110</v>
      </c>
      <c r="D21" s="32">
        <v>110</v>
      </c>
      <c r="E21" s="33">
        <v>110</v>
      </c>
    </row>
    <row r="22" spans="2:5" ht="15" customHeight="1">
      <c r="B22" s="16" t="s">
        <v>9</v>
      </c>
      <c r="C22" s="34">
        <v>100</v>
      </c>
      <c r="D22" s="34" t="s">
        <v>20</v>
      </c>
      <c r="E22" s="35" t="s">
        <v>20</v>
      </c>
    </row>
    <row r="23" spans="2:5" ht="15" customHeight="1">
      <c r="B23" s="17" t="s">
        <v>8</v>
      </c>
      <c r="C23" s="32">
        <v>110</v>
      </c>
      <c r="D23" s="32">
        <v>110</v>
      </c>
      <c r="E23" s="33">
        <v>110</v>
      </c>
    </row>
    <row r="24" spans="2:5" ht="15" customHeight="1">
      <c r="B24" s="16" t="s">
        <v>23</v>
      </c>
      <c r="C24" s="34">
        <v>100</v>
      </c>
      <c r="D24" s="34">
        <v>90</v>
      </c>
      <c r="E24" s="35">
        <v>90</v>
      </c>
    </row>
    <row r="25" spans="2:5" ht="15" customHeight="1">
      <c r="B25" s="17" t="s">
        <v>2</v>
      </c>
      <c r="C25" s="32">
        <v>100</v>
      </c>
      <c r="D25" s="32" t="s">
        <v>20</v>
      </c>
      <c r="E25" s="33" t="s">
        <v>20</v>
      </c>
    </row>
    <row r="26" spans="2:5" ht="15" customHeight="1">
      <c r="B26" s="16" t="s">
        <v>24</v>
      </c>
      <c r="C26" s="34">
        <v>100</v>
      </c>
      <c r="D26" s="34" t="s">
        <v>20</v>
      </c>
      <c r="E26" s="35" t="s">
        <v>20</v>
      </c>
    </row>
    <row r="27" spans="2:5" ht="15" customHeight="1">
      <c r="B27" s="17" t="s">
        <v>1</v>
      </c>
      <c r="C27" s="32">
        <v>100</v>
      </c>
      <c r="D27" s="32">
        <v>75</v>
      </c>
      <c r="E27" s="33">
        <v>100</v>
      </c>
    </row>
    <row r="28" spans="2:5" ht="15" customHeight="1">
      <c r="B28" s="16" t="s">
        <v>10</v>
      </c>
      <c r="C28" s="34">
        <v>100</v>
      </c>
      <c r="D28" s="34" t="s">
        <v>21</v>
      </c>
      <c r="E28" s="35" t="s">
        <v>20</v>
      </c>
    </row>
    <row r="29" spans="2:5" ht="15" customHeight="1">
      <c r="B29" s="17" t="s">
        <v>11</v>
      </c>
      <c r="C29" s="32">
        <v>90</v>
      </c>
      <c r="D29" s="32">
        <v>80</v>
      </c>
      <c r="E29" s="33">
        <v>80</v>
      </c>
    </row>
    <row r="30" spans="2:5" ht="15" customHeight="1" thickBot="1">
      <c r="B30" s="36" t="s">
        <v>26</v>
      </c>
      <c r="C30" s="37">
        <v>100</v>
      </c>
      <c r="D30" s="37" t="s">
        <v>20</v>
      </c>
      <c r="E30" s="38">
        <v>100</v>
      </c>
    </row>
    <row r="31" ht="12" customHeight="1">
      <c r="B31" s="3" t="s">
        <v>201</v>
      </c>
    </row>
    <row r="32" ht="12" customHeight="1">
      <c r="B32" s="3" t="s">
        <v>259</v>
      </c>
    </row>
    <row r="33" ht="12" customHeight="1">
      <c r="B33" s="3" t="s">
        <v>260</v>
      </c>
    </row>
    <row r="34" ht="11.25" customHeight="1">
      <c r="B34" s="14" t="s">
        <v>73</v>
      </c>
    </row>
    <row r="36" ht="0.75" customHeight="1"/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2"/>
  <headerFooter alignWithMargins="0">
    <oddHeader>&amp;C                           Bank  Z wkładem czy bez? Jaką część wartości nieruchomości  maksymalnie może skredytować bank (proc.)  
 PLN CHF  EUR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13"/>
  <sheetViews>
    <sheetView showGridLines="0" zoomScale="85" zoomScaleNormal="85" zoomScalePageLayoutView="0" workbookViewId="0" topLeftCell="A7">
      <selection activeCell="J8" sqref="J8"/>
    </sheetView>
  </sheetViews>
  <sheetFormatPr defaultColWidth="8.796875" defaultRowHeight="14.25"/>
  <cols>
    <col min="1" max="1" width="3" style="0" customWidth="1"/>
    <col min="7" max="7" width="20.19921875" style="0" customWidth="1"/>
    <col min="8" max="8" width="20" style="0" customWidth="1"/>
  </cols>
  <sheetData>
    <row r="1" ht="15" thickBot="1"/>
    <row r="2" spans="2:8" ht="65.25" customHeight="1" thickBot="1">
      <c r="B2" s="63" t="s">
        <v>88</v>
      </c>
      <c r="C2" s="64"/>
      <c r="D2" s="64"/>
      <c r="E2" s="64"/>
      <c r="F2" s="64"/>
      <c r="G2" s="64"/>
      <c r="H2" s="112"/>
    </row>
    <row r="3" spans="2:8" ht="24" customHeight="1" thickBot="1">
      <c r="B3" s="8" t="s">
        <v>28</v>
      </c>
      <c r="C3" s="10" t="s">
        <v>29</v>
      </c>
      <c r="D3" s="9" t="s">
        <v>51</v>
      </c>
      <c r="E3" s="19" t="s">
        <v>43</v>
      </c>
      <c r="F3" s="9" t="s">
        <v>32</v>
      </c>
      <c r="G3" s="19" t="s">
        <v>69</v>
      </c>
      <c r="H3" s="9" t="s">
        <v>70</v>
      </c>
    </row>
    <row r="4" spans="2:8" ht="49.5" customHeight="1">
      <c r="B4" s="17" t="s">
        <v>17</v>
      </c>
      <c r="C4" s="59">
        <v>1601</v>
      </c>
      <c r="D4" s="43">
        <v>2.6</v>
      </c>
      <c r="E4" s="59">
        <v>3.21</v>
      </c>
      <c r="F4" s="43">
        <v>0</v>
      </c>
      <c r="G4" s="43" t="s">
        <v>268</v>
      </c>
      <c r="H4" s="61" t="s">
        <v>202</v>
      </c>
    </row>
    <row r="5" spans="2:8" ht="14.25">
      <c r="B5" s="16" t="s">
        <v>19</v>
      </c>
      <c r="C5" s="18">
        <v>1788</v>
      </c>
      <c r="D5" s="12">
        <v>3</v>
      </c>
      <c r="E5" s="13">
        <v>3.964</v>
      </c>
      <c r="F5" s="11">
        <v>1.5</v>
      </c>
      <c r="G5" s="56" t="s">
        <v>66</v>
      </c>
      <c r="H5" s="11"/>
    </row>
    <row r="6" spans="2:8" ht="63">
      <c r="B6" s="17" t="s">
        <v>0</v>
      </c>
      <c r="C6" s="59" t="s">
        <v>213</v>
      </c>
      <c r="D6" s="43">
        <v>2.8</v>
      </c>
      <c r="E6" s="59" t="s">
        <v>214</v>
      </c>
      <c r="F6" s="43">
        <v>0</v>
      </c>
      <c r="G6" s="43" t="s">
        <v>68</v>
      </c>
      <c r="H6" s="61" t="s">
        <v>175</v>
      </c>
    </row>
    <row r="7" spans="2:8" ht="161.25" customHeight="1">
      <c r="B7" s="16" t="s">
        <v>240</v>
      </c>
      <c r="C7" s="18">
        <v>2246</v>
      </c>
      <c r="D7" s="12">
        <v>4.7</v>
      </c>
      <c r="E7" s="13">
        <v>5.42</v>
      </c>
      <c r="F7" s="11">
        <v>0</v>
      </c>
      <c r="G7" s="56" t="s">
        <v>264</v>
      </c>
      <c r="H7" s="11" t="s">
        <v>270</v>
      </c>
    </row>
    <row r="8" spans="2:8" ht="127.5" customHeight="1">
      <c r="B8" s="17" t="s">
        <v>7</v>
      </c>
      <c r="C8" s="59">
        <v>1579</v>
      </c>
      <c r="D8" s="43">
        <v>2.5</v>
      </c>
      <c r="E8" s="59">
        <v>3.14</v>
      </c>
      <c r="F8" s="43">
        <v>0</v>
      </c>
      <c r="G8" s="43" t="s">
        <v>269</v>
      </c>
      <c r="H8" s="61" t="s">
        <v>165</v>
      </c>
    </row>
    <row r="9" spans="2:8" ht="135" customHeight="1">
      <c r="B9" s="16" t="s">
        <v>8</v>
      </c>
      <c r="C9" s="18">
        <v>1571</v>
      </c>
      <c r="D9" s="12">
        <v>2.5</v>
      </c>
      <c r="E9" s="13">
        <v>3.1</v>
      </c>
      <c r="F9" s="11" t="s">
        <v>141</v>
      </c>
      <c r="G9" s="56" t="s">
        <v>152</v>
      </c>
      <c r="H9" s="11" t="s">
        <v>271</v>
      </c>
    </row>
    <row r="10" spans="2:8" ht="124.5" customHeight="1">
      <c r="B10" s="17" t="s">
        <v>1</v>
      </c>
      <c r="C10" s="59">
        <v>1682.81</v>
      </c>
      <c r="D10" s="43">
        <v>2.98</v>
      </c>
      <c r="E10" s="59">
        <f>D10+0.668</f>
        <v>3.648</v>
      </c>
      <c r="F10" s="43">
        <v>0</v>
      </c>
      <c r="G10" s="43" t="str">
        <f>'[1]PLN 80%'!G26</f>
        <v>Brak</v>
      </c>
      <c r="H10" s="61" t="s">
        <v>203</v>
      </c>
    </row>
    <row r="11" spans="2:8" ht="53.25" thickBot="1">
      <c r="B11" s="36" t="s">
        <v>26</v>
      </c>
      <c r="C11" s="98">
        <v>1649</v>
      </c>
      <c r="D11" s="99">
        <v>2.7</v>
      </c>
      <c r="E11" s="92">
        <v>3.4</v>
      </c>
      <c r="F11" s="93">
        <v>0</v>
      </c>
      <c r="G11" s="94" t="s">
        <v>272</v>
      </c>
      <c r="H11" s="93" t="s">
        <v>151</v>
      </c>
    </row>
    <row r="12" ht="14.25">
      <c r="B12" s="14" t="s">
        <v>60</v>
      </c>
    </row>
    <row r="13" ht="14.25">
      <c r="D13" s="70"/>
    </row>
  </sheetData>
  <sheetProtection/>
  <mergeCells count="1">
    <mergeCell ref="B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E10"/>
  <sheetViews>
    <sheetView zoomScale="85" zoomScaleNormal="85" zoomScalePageLayoutView="0" workbookViewId="0" topLeftCell="A1">
      <selection activeCell="E25" sqref="E25"/>
    </sheetView>
  </sheetViews>
  <sheetFormatPr defaultColWidth="8.796875" defaultRowHeight="14.25"/>
  <cols>
    <col min="1" max="1" width="3.09765625" style="0" customWidth="1"/>
    <col min="2" max="2" width="13.69921875" style="0" customWidth="1"/>
  </cols>
  <sheetData>
    <row r="1" ht="15" thickBot="1"/>
    <row r="2" spans="2:5" ht="66" customHeight="1" thickBot="1">
      <c r="B2" s="63" t="s">
        <v>273</v>
      </c>
      <c r="C2" s="64"/>
      <c r="D2" s="64"/>
      <c r="E2" s="112"/>
    </row>
    <row r="3" spans="2:5" ht="15" thickBot="1">
      <c r="B3" s="8" t="s">
        <v>181</v>
      </c>
      <c r="C3" s="10" t="s">
        <v>182</v>
      </c>
      <c r="D3" s="9" t="s">
        <v>183</v>
      </c>
      <c r="E3" s="22" t="s">
        <v>15</v>
      </c>
    </row>
    <row r="4" spans="2:5" ht="14.25">
      <c r="B4" s="17" t="s">
        <v>184</v>
      </c>
      <c r="C4" s="59">
        <v>2.82</v>
      </c>
      <c r="D4" s="43">
        <v>3.69</v>
      </c>
      <c r="E4" s="61">
        <v>3.82</v>
      </c>
    </row>
    <row r="5" spans="2:5" ht="21">
      <c r="B5" s="16" t="s">
        <v>185</v>
      </c>
      <c r="C5" s="18">
        <v>2.72</v>
      </c>
      <c r="D5" s="12">
        <v>3.3</v>
      </c>
      <c r="E5" s="100">
        <v>3.82</v>
      </c>
    </row>
    <row r="6" spans="2:5" ht="14.25">
      <c r="B6" s="17" t="s">
        <v>186</v>
      </c>
      <c r="C6" s="59">
        <v>2.6</v>
      </c>
      <c r="D6" s="43">
        <v>3.43</v>
      </c>
      <c r="E6" s="61">
        <v>4.24</v>
      </c>
    </row>
    <row r="7" spans="2:5" ht="14.25">
      <c r="B7" s="16" t="s">
        <v>187</v>
      </c>
      <c r="C7" s="18">
        <v>2.44</v>
      </c>
      <c r="D7" s="12">
        <v>3.28</v>
      </c>
      <c r="E7" s="100">
        <v>4.28</v>
      </c>
    </row>
    <row r="8" spans="2:5" ht="14.25">
      <c r="B8" s="17" t="s">
        <v>188</v>
      </c>
      <c r="C8" s="59">
        <v>2.39</v>
      </c>
      <c r="D8" s="43">
        <v>3.15</v>
      </c>
      <c r="E8" s="61">
        <v>3.99</v>
      </c>
    </row>
    <row r="9" spans="2:5" ht="21.75" thickBot="1">
      <c r="B9" s="36" t="s">
        <v>237</v>
      </c>
      <c r="C9" s="98">
        <v>2.2</v>
      </c>
      <c r="D9" s="99">
        <v>2.8</v>
      </c>
      <c r="E9" s="101">
        <v>3.77</v>
      </c>
    </row>
    <row r="10" ht="14.25">
      <c r="B10" s="14" t="s">
        <v>189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10"/>
  <sheetViews>
    <sheetView zoomScale="85" zoomScaleNormal="85" zoomScalePageLayoutView="0" workbookViewId="0" topLeftCell="A1">
      <selection activeCell="K28" sqref="K28"/>
    </sheetView>
  </sheetViews>
  <sheetFormatPr defaultColWidth="8.796875" defaultRowHeight="14.25"/>
  <cols>
    <col min="1" max="1" width="2.59765625" style="0" customWidth="1"/>
    <col min="2" max="2" width="13.59765625" style="0" customWidth="1"/>
  </cols>
  <sheetData>
    <row r="1" ht="15" thickBot="1"/>
    <row r="2" spans="2:5" ht="78" customHeight="1" thickBot="1">
      <c r="B2" s="63" t="s">
        <v>274</v>
      </c>
      <c r="C2" s="64"/>
      <c r="D2" s="64"/>
      <c r="E2" s="112"/>
    </row>
    <row r="3" spans="2:5" ht="15" thickBot="1">
      <c r="B3" s="8" t="s">
        <v>181</v>
      </c>
      <c r="C3" s="10" t="s">
        <v>182</v>
      </c>
      <c r="D3" s="9" t="s">
        <v>183</v>
      </c>
      <c r="E3" s="22" t="s">
        <v>15</v>
      </c>
    </row>
    <row r="4" spans="2:5" ht="15.75" customHeight="1">
      <c r="B4" s="17" t="s">
        <v>184</v>
      </c>
      <c r="C4" s="59">
        <v>3</v>
      </c>
      <c r="D4" s="43">
        <v>4.31</v>
      </c>
      <c r="E4" s="61">
        <v>4.8</v>
      </c>
    </row>
    <row r="5" spans="2:5" ht="15.75" customHeight="1">
      <c r="B5" s="16" t="s">
        <v>185</v>
      </c>
      <c r="C5" s="18">
        <v>2.85</v>
      </c>
      <c r="D5" s="12">
        <v>3.52</v>
      </c>
      <c r="E5" s="100">
        <v>4.85</v>
      </c>
    </row>
    <row r="6" spans="2:5" ht="15.75" customHeight="1">
      <c r="B6" s="17" t="s">
        <v>186</v>
      </c>
      <c r="C6" s="59">
        <v>2.81</v>
      </c>
      <c r="D6" s="43">
        <v>3.48</v>
      </c>
      <c r="E6" s="61">
        <v>4.85</v>
      </c>
    </row>
    <row r="7" spans="2:5" ht="15.75" customHeight="1">
      <c r="B7" s="16" t="s">
        <v>187</v>
      </c>
      <c r="C7" s="18">
        <v>2.65</v>
      </c>
      <c r="D7" s="12">
        <v>3.15</v>
      </c>
      <c r="E7" s="100">
        <v>4.75</v>
      </c>
    </row>
    <row r="8" spans="2:5" ht="15.75" customHeight="1">
      <c r="B8" s="17" t="s">
        <v>188</v>
      </c>
      <c r="C8" s="59">
        <v>2.38</v>
      </c>
      <c r="D8" s="43">
        <v>2.98</v>
      </c>
      <c r="E8" s="61">
        <v>3.98</v>
      </c>
    </row>
    <row r="9" spans="2:5" ht="15.75" customHeight="1" thickBot="1">
      <c r="B9" s="36" t="s">
        <v>237</v>
      </c>
      <c r="C9" s="98">
        <v>2.27</v>
      </c>
      <c r="D9" s="99">
        <v>2.97</v>
      </c>
      <c r="E9" s="101">
        <v>3.83</v>
      </c>
    </row>
    <row r="10" ht="14.25">
      <c r="B10" s="14" t="s">
        <v>189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E16"/>
  <sheetViews>
    <sheetView zoomScale="85" zoomScaleNormal="85" zoomScalePageLayoutView="0" workbookViewId="0" topLeftCell="A1">
      <selection activeCell="H25" sqref="H25"/>
    </sheetView>
  </sheetViews>
  <sheetFormatPr defaultColWidth="8.796875" defaultRowHeight="14.25"/>
  <cols>
    <col min="1" max="1" width="2.09765625" style="0" customWidth="1"/>
    <col min="2" max="2" width="15.69921875" style="0" customWidth="1"/>
  </cols>
  <sheetData>
    <row r="1" ht="15" thickBot="1"/>
    <row r="2" spans="2:5" ht="54.75" customHeight="1" thickBot="1">
      <c r="B2" s="63" t="s">
        <v>190</v>
      </c>
      <c r="C2" s="64"/>
      <c r="D2" s="64"/>
      <c r="E2" s="112"/>
    </row>
    <row r="3" spans="2:5" ht="15" thickBot="1">
      <c r="B3" s="8"/>
      <c r="C3" s="10" t="s">
        <v>14</v>
      </c>
      <c r="D3" s="9" t="s">
        <v>183</v>
      </c>
      <c r="E3" s="22" t="s">
        <v>15</v>
      </c>
    </row>
    <row r="4" spans="2:5" ht="14.25">
      <c r="B4" s="17" t="s">
        <v>191</v>
      </c>
      <c r="C4" s="102">
        <v>1884</v>
      </c>
      <c r="D4" s="103">
        <v>1575</v>
      </c>
      <c r="E4" s="104">
        <v>1461</v>
      </c>
    </row>
    <row r="5" spans="2:5" ht="30" customHeight="1">
      <c r="B5" s="16" t="s">
        <v>192</v>
      </c>
      <c r="C5" s="18"/>
      <c r="D5" s="105">
        <v>0.16</v>
      </c>
      <c r="E5" s="106">
        <v>0.22</v>
      </c>
    </row>
    <row r="6" spans="2:5" ht="14.25">
      <c r="B6" s="17" t="s">
        <v>193</v>
      </c>
      <c r="C6" s="102">
        <v>1874</v>
      </c>
      <c r="D6" s="103">
        <v>1420</v>
      </c>
      <c r="E6" s="104">
        <v>1550</v>
      </c>
    </row>
    <row r="7" spans="2:5" ht="24.75" customHeight="1">
      <c r="B7" s="16" t="s">
        <v>192</v>
      </c>
      <c r="C7" s="18"/>
      <c r="D7" s="105">
        <v>0.24</v>
      </c>
      <c r="E7" s="106">
        <v>0.17</v>
      </c>
    </row>
    <row r="8" spans="2:5" ht="14.25">
      <c r="B8" s="17" t="s">
        <v>194</v>
      </c>
      <c r="C8" s="102">
        <v>1869</v>
      </c>
      <c r="D8" s="103">
        <v>1451</v>
      </c>
      <c r="E8" s="104">
        <v>1520</v>
      </c>
    </row>
    <row r="9" spans="2:5" ht="29.25" customHeight="1">
      <c r="B9" s="16" t="s">
        <v>192</v>
      </c>
      <c r="C9" s="18"/>
      <c r="D9" s="105">
        <v>0.22</v>
      </c>
      <c r="E9" s="106">
        <v>0.19</v>
      </c>
    </row>
    <row r="10" spans="2:5" ht="14.25">
      <c r="B10" s="17" t="s">
        <v>195</v>
      </c>
      <c r="C10" s="102">
        <v>1818</v>
      </c>
      <c r="D10" s="103">
        <v>1414</v>
      </c>
      <c r="E10" s="104">
        <v>1520</v>
      </c>
    </row>
    <row r="11" spans="2:5" ht="27.75" customHeight="1">
      <c r="B11" s="16" t="s">
        <v>196</v>
      </c>
      <c r="C11" s="18"/>
      <c r="D11" s="105">
        <v>0.22</v>
      </c>
      <c r="E11" s="106">
        <v>0.16399999999999998</v>
      </c>
    </row>
    <row r="12" spans="2:5" ht="14.25">
      <c r="B12" s="17" t="s">
        <v>197</v>
      </c>
      <c r="C12" s="102">
        <v>1802</v>
      </c>
      <c r="D12" s="103">
        <v>1400</v>
      </c>
      <c r="E12" s="104">
        <v>1455</v>
      </c>
    </row>
    <row r="13" spans="2:5" ht="27.75" customHeight="1">
      <c r="B13" s="16" t="s">
        <v>192</v>
      </c>
      <c r="C13" s="18"/>
      <c r="D13" s="105">
        <v>0.22</v>
      </c>
      <c r="E13" s="106">
        <v>0.19</v>
      </c>
    </row>
    <row r="14" spans="2:5" ht="14.25">
      <c r="B14" s="17" t="s">
        <v>242</v>
      </c>
      <c r="C14" s="102">
        <v>1726</v>
      </c>
      <c r="D14" s="103">
        <v>1354</v>
      </c>
      <c r="E14" s="104">
        <v>1415</v>
      </c>
    </row>
    <row r="15" spans="2:5" ht="32.25" thickBot="1">
      <c r="B15" s="36" t="s">
        <v>192</v>
      </c>
      <c r="C15" s="98"/>
      <c r="D15" s="107">
        <v>0.23</v>
      </c>
      <c r="E15" s="108">
        <v>0.18</v>
      </c>
    </row>
    <row r="16" ht="14.25">
      <c r="E16" s="60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E16"/>
  <sheetViews>
    <sheetView zoomScale="85" zoomScaleNormal="85" zoomScalePageLayoutView="0" workbookViewId="0" topLeftCell="A1">
      <selection activeCell="K16" sqref="K16"/>
    </sheetView>
  </sheetViews>
  <sheetFormatPr defaultColWidth="8.796875" defaultRowHeight="14.25"/>
  <cols>
    <col min="1" max="1" width="3.19921875" style="0" customWidth="1"/>
    <col min="2" max="2" width="12.69921875" style="0" customWidth="1"/>
  </cols>
  <sheetData>
    <row r="1" ht="15" thickBot="1"/>
    <row r="2" spans="2:5" ht="65.25" customHeight="1" thickBot="1">
      <c r="B2" s="63" t="s">
        <v>198</v>
      </c>
      <c r="C2" s="64"/>
      <c r="D2" s="64"/>
      <c r="E2" s="112"/>
    </row>
    <row r="3" spans="2:5" ht="15" thickBot="1">
      <c r="B3" s="8"/>
      <c r="C3" s="10" t="s">
        <v>14</v>
      </c>
      <c r="D3" s="9" t="s">
        <v>183</v>
      </c>
      <c r="E3" s="22" t="s">
        <v>15</v>
      </c>
    </row>
    <row r="4" spans="2:5" ht="21">
      <c r="B4" s="17" t="s">
        <v>191</v>
      </c>
      <c r="C4" s="102">
        <v>2387</v>
      </c>
      <c r="D4" s="103">
        <v>2051</v>
      </c>
      <c r="E4" s="104">
        <v>1920</v>
      </c>
    </row>
    <row r="5" spans="2:5" ht="41.25" customHeight="1">
      <c r="B5" s="16" t="s">
        <v>192</v>
      </c>
      <c r="C5" s="18"/>
      <c r="D5" s="105">
        <v>0.14</v>
      </c>
      <c r="E5" s="106">
        <v>0.2</v>
      </c>
    </row>
    <row r="6" spans="2:5" ht="21">
      <c r="B6" s="17" t="s">
        <v>193</v>
      </c>
      <c r="C6" s="102">
        <v>2370</v>
      </c>
      <c r="D6" s="103">
        <v>2000</v>
      </c>
      <c r="E6" s="104">
        <v>2040</v>
      </c>
    </row>
    <row r="7" spans="2:5" ht="41.25" customHeight="1">
      <c r="B7" s="16" t="s">
        <v>192</v>
      </c>
      <c r="C7" s="18"/>
      <c r="D7" s="105">
        <v>0.16</v>
      </c>
      <c r="E7" s="106">
        <v>0.14</v>
      </c>
    </row>
    <row r="8" spans="2:5" ht="21">
      <c r="B8" s="17" t="s">
        <v>199</v>
      </c>
      <c r="C8" s="102">
        <v>2387</v>
      </c>
      <c r="D8" s="103">
        <v>1816</v>
      </c>
      <c r="E8" s="104">
        <v>2049</v>
      </c>
    </row>
    <row r="9" spans="2:5" ht="41.25" customHeight="1">
      <c r="B9" s="16" t="s">
        <v>192</v>
      </c>
      <c r="C9" s="18"/>
      <c r="D9" s="105">
        <v>0.24</v>
      </c>
      <c r="E9" s="106">
        <v>0.14</v>
      </c>
    </row>
    <row r="10" spans="2:5" ht="14.25">
      <c r="B10" s="17" t="s">
        <v>195</v>
      </c>
      <c r="C10" s="102">
        <v>2295</v>
      </c>
      <c r="D10" s="103">
        <v>1749</v>
      </c>
      <c r="E10" s="104">
        <v>2025</v>
      </c>
    </row>
    <row r="11" spans="2:5" ht="41.25" customHeight="1">
      <c r="B11" s="16" t="s">
        <v>192</v>
      </c>
      <c r="C11" s="18"/>
      <c r="D11" s="105">
        <v>0.24</v>
      </c>
      <c r="E11" s="106">
        <v>0.12</v>
      </c>
    </row>
    <row r="12" spans="2:5" ht="21">
      <c r="B12" s="17" t="s">
        <v>197</v>
      </c>
      <c r="C12" s="102">
        <v>2250</v>
      </c>
      <c r="D12" s="103">
        <v>1695</v>
      </c>
      <c r="E12" s="104">
        <v>1805</v>
      </c>
    </row>
    <row r="13" spans="2:5" ht="41.25" customHeight="1">
      <c r="B13" s="16" t="s">
        <v>192</v>
      </c>
      <c r="C13" s="18"/>
      <c r="D13" s="105">
        <v>0.25</v>
      </c>
      <c r="E13" s="106">
        <v>0.2</v>
      </c>
    </row>
    <row r="14" spans="2:5" ht="21">
      <c r="B14" s="17" t="s">
        <v>252</v>
      </c>
      <c r="C14" s="102">
        <v>2159</v>
      </c>
      <c r="D14" s="103">
        <v>1724</v>
      </c>
      <c r="E14" s="104">
        <v>1801</v>
      </c>
    </row>
    <row r="15" spans="2:5" ht="41.25" customHeight="1" thickBot="1">
      <c r="B15" s="36" t="s">
        <v>192</v>
      </c>
      <c r="C15" s="98"/>
      <c r="D15" s="107">
        <v>0.2</v>
      </c>
      <c r="E15" s="108">
        <v>0.17</v>
      </c>
    </row>
    <row r="16" ht="14.25">
      <c r="B16" s="109" t="s">
        <v>189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zoomScale="85" zoomScaleNormal="85" zoomScalePageLayoutView="0" workbookViewId="0" topLeftCell="A1">
      <selection activeCell="B29" sqref="B29"/>
    </sheetView>
  </sheetViews>
  <sheetFormatPr defaultColWidth="8.796875" defaultRowHeight="14.25"/>
  <cols>
    <col min="1" max="1" width="3" style="0" customWidth="1"/>
    <col min="2" max="2" width="11.59765625" style="0" customWidth="1"/>
    <col min="3" max="3" width="9.09765625" style="0" customWidth="1"/>
    <col min="4" max="4" width="7.69921875" style="0" customWidth="1"/>
    <col min="5" max="5" width="14.09765625" style="0" customWidth="1"/>
    <col min="6" max="6" width="13" style="0" customWidth="1"/>
    <col min="7" max="7" width="17.59765625" style="0" customWidth="1"/>
    <col min="8" max="8" width="25.3984375" style="0" customWidth="1"/>
  </cols>
  <sheetData>
    <row r="1" ht="15" customHeight="1" thickBot="1">
      <c r="B1" s="55"/>
    </row>
    <row r="2" spans="2:8" ht="39" customHeight="1" thickBot="1">
      <c r="B2" s="63" t="s">
        <v>158</v>
      </c>
      <c r="C2" s="64"/>
      <c r="D2" s="64"/>
      <c r="E2" s="64"/>
      <c r="F2" s="64"/>
      <c r="G2" s="64"/>
      <c r="H2" s="112"/>
    </row>
    <row r="3" spans="2:8" ht="21.75" thickBot="1">
      <c r="B3" s="48" t="s">
        <v>28</v>
      </c>
      <c r="C3" s="49" t="s">
        <v>29</v>
      </c>
      <c r="D3" s="49" t="s">
        <v>30</v>
      </c>
      <c r="E3" s="49" t="s">
        <v>31</v>
      </c>
      <c r="F3" s="49" t="s">
        <v>32</v>
      </c>
      <c r="G3" s="49" t="s">
        <v>33</v>
      </c>
      <c r="H3" s="49" t="s">
        <v>34</v>
      </c>
    </row>
    <row r="4" spans="2:8" ht="36.75" customHeight="1">
      <c r="B4" s="42" t="s">
        <v>17</v>
      </c>
      <c r="C4" s="44">
        <v>1563</v>
      </c>
      <c r="D4" s="43">
        <v>1.5</v>
      </c>
      <c r="E4" s="43">
        <v>5.35</v>
      </c>
      <c r="F4" s="45">
        <v>0</v>
      </c>
      <c r="G4" s="43" t="s">
        <v>171</v>
      </c>
      <c r="H4" s="85" t="s">
        <v>261</v>
      </c>
    </row>
    <row r="5" spans="2:8" s="39" customFormat="1" ht="88.5" customHeight="1">
      <c r="B5" s="54" t="s">
        <v>35</v>
      </c>
      <c r="C5" s="46">
        <v>1725</v>
      </c>
      <c r="D5" s="72">
        <v>2.4</v>
      </c>
      <c r="E5" s="47">
        <v>6.26</v>
      </c>
      <c r="F5" s="47">
        <v>2.5</v>
      </c>
      <c r="G5" s="30" t="s">
        <v>107</v>
      </c>
      <c r="H5" s="30" t="s">
        <v>262</v>
      </c>
    </row>
    <row r="6" spans="2:8" ht="99.75" customHeight="1">
      <c r="B6" s="42" t="s">
        <v>79</v>
      </c>
      <c r="C6" s="44">
        <v>1682.34</v>
      </c>
      <c r="D6" s="43" t="s">
        <v>80</v>
      </c>
      <c r="E6" s="43" t="s">
        <v>235</v>
      </c>
      <c r="F6" s="45" t="s">
        <v>236</v>
      </c>
      <c r="G6" s="43" t="s">
        <v>81</v>
      </c>
      <c r="H6" s="43" t="s">
        <v>117</v>
      </c>
    </row>
    <row r="7" spans="2:8" s="39" customFormat="1" ht="52.5">
      <c r="B7" s="54" t="s">
        <v>63</v>
      </c>
      <c r="C7" s="46">
        <v>1756.92</v>
      </c>
      <c r="D7" s="72">
        <v>2.3</v>
      </c>
      <c r="E7" s="47">
        <v>6.33</v>
      </c>
      <c r="F7" s="47">
        <v>2.5</v>
      </c>
      <c r="G7" s="30" t="s">
        <v>248</v>
      </c>
      <c r="H7" s="30" t="s">
        <v>98</v>
      </c>
    </row>
    <row r="8" spans="2:8" s="41" customFormat="1" ht="105">
      <c r="B8" s="42" t="s">
        <v>36</v>
      </c>
      <c r="C8" s="44">
        <v>1652</v>
      </c>
      <c r="D8" s="43">
        <v>1.99</v>
      </c>
      <c r="E8" s="43">
        <v>5.85</v>
      </c>
      <c r="F8" s="45" t="s">
        <v>41</v>
      </c>
      <c r="G8" s="43" t="s">
        <v>108</v>
      </c>
      <c r="H8" s="43" t="s">
        <v>132</v>
      </c>
    </row>
    <row r="9" spans="2:8" s="39" customFormat="1" ht="14.25">
      <c r="B9" s="54" t="s">
        <v>19</v>
      </c>
      <c r="C9" s="46">
        <v>1736.78</v>
      </c>
      <c r="D9" s="72">
        <v>2.3</v>
      </c>
      <c r="E9" s="47">
        <v>6.32</v>
      </c>
      <c r="F9" s="47">
        <v>1.5</v>
      </c>
      <c r="G9" s="30" t="s">
        <v>37</v>
      </c>
      <c r="H9" s="30"/>
    </row>
    <row r="10" spans="2:8" ht="61.5" customHeight="1">
      <c r="B10" s="42" t="s">
        <v>53</v>
      </c>
      <c r="C10" s="44">
        <v>2261</v>
      </c>
      <c r="D10" s="43">
        <v>4.8</v>
      </c>
      <c r="E10" s="43">
        <v>8.66</v>
      </c>
      <c r="F10" s="45">
        <v>0.6</v>
      </c>
      <c r="G10" s="43" t="s">
        <v>133</v>
      </c>
      <c r="H10" s="43" t="s">
        <v>134</v>
      </c>
    </row>
    <row r="11" spans="2:10" ht="137.25" customHeight="1">
      <c r="B11" s="54" t="s">
        <v>105</v>
      </c>
      <c r="C11" s="46">
        <v>1593.11</v>
      </c>
      <c r="D11" s="72">
        <v>1.35</v>
      </c>
      <c r="E11" s="47">
        <v>5.21</v>
      </c>
      <c r="F11" s="47" t="s">
        <v>131</v>
      </c>
      <c r="G11" s="30" t="s">
        <v>38</v>
      </c>
      <c r="H11" s="30" t="s">
        <v>207</v>
      </c>
      <c r="J11" s="20"/>
    </row>
    <row r="12" spans="2:10" ht="73.5">
      <c r="B12" s="42" t="s">
        <v>90</v>
      </c>
      <c r="C12" s="44">
        <v>1764</v>
      </c>
      <c r="D12" s="43">
        <v>2.6</v>
      </c>
      <c r="E12" s="43">
        <v>6.47</v>
      </c>
      <c r="F12" s="45" t="s">
        <v>223</v>
      </c>
      <c r="G12" s="43" t="s">
        <v>89</v>
      </c>
      <c r="H12" s="43" t="s">
        <v>263</v>
      </c>
      <c r="J12" s="20"/>
    </row>
    <row r="13" spans="2:9" ht="63">
      <c r="B13" s="54" t="s">
        <v>0</v>
      </c>
      <c r="C13" s="46">
        <v>1653</v>
      </c>
      <c r="D13" s="72" t="s">
        <v>221</v>
      </c>
      <c r="E13" s="47" t="s">
        <v>222</v>
      </c>
      <c r="F13" s="47">
        <v>0</v>
      </c>
      <c r="G13" s="30" t="s">
        <v>173</v>
      </c>
      <c r="H13" s="30" t="s">
        <v>174</v>
      </c>
      <c r="I13" s="27"/>
    </row>
    <row r="14" spans="2:8" ht="105">
      <c r="B14" s="42" t="s">
        <v>25</v>
      </c>
      <c r="C14" s="44">
        <v>1664</v>
      </c>
      <c r="D14" s="43">
        <v>1.9</v>
      </c>
      <c r="E14" s="43">
        <v>5.92</v>
      </c>
      <c r="F14" s="45">
        <v>0</v>
      </c>
      <c r="G14" s="43" t="s">
        <v>177</v>
      </c>
      <c r="H14" s="43" t="s">
        <v>251</v>
      </c>
    </row>
    <row r="15" spans="2:8" s="28" customFormat="1" ht="147">
      <c r="B15" s="54" t="s">
        <v>39</v>
      </c>
      <c r="C15" s="46" t="s">
        <v>226</v>
      </c>
      <c r="D15" s="72" t="s">
        <v>249</v>
      </c>
      <c r="E15" s="47" t="s">
        <v>227</v>
      </c>
      <c r="F15" s="47" t="s">
        <v>228</v>
      </c>
      <c r="G15" s="30" t="s">
        <v>128</v>
      </c>
      <c r="H15" s="30" t="s">
        <v>179</v>
      </c>
    </row>
    <row r="16" spans="2:9" ht="126">
      <c r="B16" s="42" t="s">
        <v>94</v>
      </c>
      <c r="C16" s="44">
        <v>1857</v>
      </c>
      <c r="D16" s="43">
        <v>2.45</v>
      </c>
      <c r="E16" s="43">
        <v>6.61</v>
      </c>
      <c r="F16" s="45">
        <v>0</v>
      </c>
      <c r="G16" s="43" t="s">
        <v>96</v>
      </c>
      <c r="H16" s="43" t="s">
        <v>205</v>
      </c>
      <c r="I16" s="27"/>
    </row>
    <row r="17" spans="2:8" ht="115.5">
      <c r="B17" s="54" t="s">
        <v>4</v>
      </c>
      <c r="C17" s="46">
        <v>1731</v>
      </c>
      <c r="D17" s="72">
        <v>2.1</v>
      </c>
      <c r="E17" s="47">
        <v>6.29</v>
      </c>
      <c r="F17" s="47">
        <v>1.2</v>
      </c>
      <c r="G17" s="30" t="s">
        <v>109</v>
      </c>
      <c r="H17" s="30"/>
    </row>
    <row r="18" spans="2:8" s="39" customFormat="1" ht="14.25">
      <c r="B18" s="42" t="s">
        <v>6</v>
      </c>
      <c r="C18" s="44">
        <v>1695</v>
      </c>
      <c r="D18" s="43" t="s">
        <v>231</v>
      </c>
      <c r="E18" s="43" t="s">
        <v>232</v>
      </c>
      <c r="F18" s="45">
        <v>0</v>
      </c>
      <c r="G18" s="43" t="s">
        <v>91</v>
      </c>
      <c r="H18" s="43" t="s">
        <v>61</v>
      </c>
    </row>
    <row r="19" spans="2:8" ht="73.5">
      <c r="B19" s="54" t="s">
        <v>40</v>
      </c>
      <c r="C19" s="46">
        <v>1760</v>
      </c>
      <c r="D19" s="72">
        <v>1.85</v>
      </c>
      <c r="E19" s="47">
        <v>6.02</v>
      </c>
      <c r="F19" s="47">
        <v>0</v>
      </c>
      <c r="G19" s="30" t="s">
        <v>136</v>
      </c>
      <c r="H19" s="30" t="s">
        <v>234</v>
      </c>
    </row>
    <row r="20" spans="2:8" ht="211.5" customHeight="1">
      <c r="B20" s="42" t="s">
        <v>7</v>
      </c>
      <c r="C20" s="44">
        <v>1704</v>
      </c>
      <c r="D20" s="43">
        <v>2</v>
      </c>
      <c r="E20" s="43">
        <v>6.14</v>
      </c>
      <c r="F20" s="45">
        <v>0</v>
      </c>
      <c r="G20" s="43" t="s">
        <v>38</v>
      </c>
      <c r="H20" s="43" t="s">
        <v>162</v>
      </c>
    </row>
    <row r="21" spans="2:8" ht="110.25" customHeight="1">
      <c r="B21" s="54" t="s">
        <v>9</v>
      </c>
      <c r="C21" s="46">
        <v>1697</v>
      </c>
      <c r="D21" s="72">
        <v>2</v>
      </c>
      <c r="E21" s="47">
        <v>6.1</v>
      </c>
      <c r="F21" s="47" t="s">
        <v>170</v>
      </c>
      <c r="G21" s="30" t="s">
        <v>110</v>
      </c>
      <c r="H21" s="30" t="s">
        <v>169</v>
      </c>
    </row>
    <row r="22" spans="2:8" ht="180" customHeight="1">
      <c r="B22" s="42" t="s">
        <v>8</v>
      </c>
      <c r="C22" s="44">
        <v>1704</v>
      </c>
      <c r="D22" s="43">
        <v>2</v>
      </c>
      <c r="E22" s="43">
        <v>6.14</v>
      </c>
      <c r="F22" s="45" t="s">
        <v>141</v>
      </c>
      <c r="G22" s="43" t="s">
        <v>38</v>
      </c>
      <c r="H22" s="43" t="s">
        <v>210</v>
      </c>
    </row>
    <row r="23" spans="2:8" s="39" customFormat="1" ht="65.25" customHeight="1">
      <c r="B23" s="54" t="s">
        <v>23</v>
      </c>
      <c r="C23" s="46">
        <v>1746</v>
      </c>
      <c r="D23" s="72">
        <v>2.6</v>
      </c>
      <c r="E23" s="47">
        <v>6.46</v>
      </c>
      <c r="F23" s="47" t="s">
        <v>41</v>
      </c>
      <c r="G23" s="30" t="s">
        <v>150</v>
      </c>
      <c r="H23" s="30" t="s">
        <v>85</v>
      </c>
    </row>
    <row r="24" spans="2:8" ht="105">
      <c r="B24" s="42" t="s">
        <v>2</v>
      </c>
      <c r="C24" s="44">
        <v>1683</v>
      </c>
      <c r="D24" s="43">
        <v>1.9</v>
      </c>
      <c r="E24" s="43">
        <v>5.84</v>
      </c>
      <c r="F24" s="45">
        <v>1.49</v>
      </c>
      <c r="G24" s="43" t="s">
        <v>111</v>
      </c>
      <c r="H24" s="43" t="s">
        <v>244</v>
      </c>
    </row>
    <row r="25" spans="2:8" ht="94.5">
      <c r="B25" s="54" t="s">
        <v>1</v>
      </c>
      <c r="C25" s="46">
        <v>1591.49</v>
      </c>
      <c r="D25" s="72">
        <v>1.65</v>
      </c>
      <c r="E25" s="47">
        <f>D25+3.86</f>
        <v>5.51</v>
      </c>
      <c r="F25" s="47">
        <v>0</v>
      </c>
      <c r="G25" s="30" t="s">
        <v>112</v>
      </c>
      <c r="H25" s="30" t="s">
        <v>250</v>
      </c>
    </row>
    <row r="26" spans="2:8" s="39" customFormat="1" ht="71.25" customHeight="1">
      <c r="B26" s="42" t="s">
        <v>42</v>
      </c>
      <c r="C26" s="44">
        <v>1635.78</v>
      </c>
      <c r="D26" s="43">
        <v>1.9</v>
      </c>
      <c r="E26" s="43">
        <v>5.76</v>
      </c>
      <c r="F26" s="45" t="s">
        <v>229</v>
      </c>
      <c r="G26" s="43" t="s">
        <v>58</v>
      </c>
      <c r="H26" s="43" t="s">
        <v>125</v>
      </c>
    </row>
    <row r="27" spans="2:8" ht="44.25" customHeight="1">
      <c r="B27" s="54" t="s">
        <v>11</v>
      </c>
      <c r="C27" s="46">
        <v>1855</v>
      </c>
      <c r="D27" s="72">
        <v>3.1</v>
      </c>
      <c r="E27" s="47">
        <v>6.96</v>
      </c>
      <c r="F27" s="47" t="s">
        <v>178</v>
      </c>
      <c r="G27" s="30" t="s">
        <v>113</v>
      </c>
      <c r="H27" s="30" t="s">
        <v>257</v>
      </c>
    </row>
    <row r="28" spans="2:8" ht="21.75" thickBot="1">
      <c r="B28" s="86" t="s">
        <v>147</v>
      </c>
      <c r="C28" s="87">
        <v>1764</v>
      </c>
      <c r="D28" s="71">
        <v>2.2</v>
      </c>
      <c r="E28" s="71">
        <v>6.47</v>
      </c>
      <c r="F28" s="88">
        <v>0</v>
      </c>
      <c r="G28" s="71" t="str">
        <f>G27</f>
        <v>1,5% kredytu nie mniej niż 500 zł</v>
      </c>
      <c r="H28" s="71" t="s">
        <v>146</v>
      </c>
    </row>
    <row r="29" spans="2:8" ht="14.25" customHeight="1">
      <c r="B29" s="50" t="s">
        <v>60</v>
      </c>
      <c r="C29" s="57"/>
      <c r="D29" s="51"/>
      <c r="E29" s="51"/>
      <c r="F29" s="51"/>
      <c r="G29" s="52"/>
      <c r="H29" s="51"/>
    </row>
    <row r="30" ht="13.5" customHeight="1">
      <c r="C30" s="31"/>
    </row>
    <row r="31" ht="14.25">
      <c r="C31" s="31"/>
    </row>
    <row r="32" ht="14.25">
      <c r="C32" s="31"/>
    </row>
    <row r="33" ht="15">
      <c r="D33" s="58"/>
    </row>
  </sheetData>
  <sheetProtection/>
  <mergeCells count="1">
    <mergeCell ref="B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6"/>
  <sheetViews>
    <sheetView showGridLines="0" zoomScale="85" zoomScaleNormal="85" zoomScalePageLayoutView="0" workbookViewId="0" topLeftCell="A1">
      <selection activeCell="B11" sqref="B11"/>
    </sheetView>
  </sheetViews>
  <sheetFormatPr defaultColWidth="8.796875" defaultRowHeight="14.25"/>
  <cols>
    <col min="1" max="1" width="3" style="0" customWidth="1"/>
    <col min="2" max="2" width="17.19921875" style="0" customWidth="1"/>
    <col min="4" max="4" width="8.8984375" style="0" customWidth="1"/>
    <col min="5" max="5" width="14.5" style="0" customWidth="1"/>
    <col min="6" max="6" width="8.59765625" style="0" customWidth="1"/>
    <col min="7" max="7" width="27.19921875" style="0" customWidth="1"/>
  </cols>
  <sheetData>
    <row r="1" ht="15" thickBot="1"/>
    <row r="2" spans="2:7" ht="54.75" customHeight="1" thickBot="1">
      <c r="B2" s="63" t="s">
        <v>75</v>
      </c>
      <c r="C2" s="64"/>
      <c r="D2" s="64"/>
      <c r="E2" s="64"/>
      <c r="F2" s="64"/>
      <c r="G2" s="112"/>
    </row>
    <row r="3" spans="2:7" ht="39" customHeight="1" thickBot="1">
      <c r="B3" s="8" t="s">
        <v>28</v>
      </c>
      <c r="C3" s="19" t="s">
        <v>29</v>
      </c>
      <c r="D3" s="9" t="s">
        <v>30</v>
      </c>
      <c r="E3" s="19" t="s">
        <v>31</v>
      </c>
      <c r="F3" s="9" t="s">
        <v>32</v>
      </c>
      <c r="G3" s="22" t="s">
        <v>44</v>
      </c>
    </row>
    <row r="4" spans="2:7" ht="36.75" customHeight="1">
      <c r="B4" s="42" t="s">
        <v>71</v>
      </c>
      <c r="C4" s="44">
        <v>1400</v>
      </c>
      <c r="D4" s="43">
        <v>3.6</v>
      </c>
      <c r="E4" s="43">
        <v>3.85</v>
      </c>
      <c r="F4" s="45">
        <v>0</v>
      </c>
      <c r="G4" s="43" t="s">
        <v>245</v>
      </c>
    </row>
    <row r="5" spans="2:7" ht="45.75" customHeight="1">
      <c r="B5" s="54" t="s">
        <v>53</v>
      </c>
      <c r="C5" s="46">
        <v>1425</v>
      </c>
      <c r="D5" s="47">
        <v>3.5</v>
      </c>
      <c r="E5" s="47">
        <v>3.75</v>
      </c>
      <c r="F5" s="47">
        <v>0.6</v>
      </c>
      <c r="G5" s="30" t="s">
        <v>134</v>
      </c>
    </row>
    <row r="6" spans="2:7" ht="39" customHeight="1">
      <c r="B6" s="42" t="s">
        <v>233</v>
      </c>
      <c r="C6" s="44">
        <v>1384</v>
      </c>
      <c r="D6" s="43">
        <v>3.5</v>
      </c>
      <c r="E6" s="43">
        <v>3.75</v>
      </c>
      <c r="F6" s="45">
        <v>0</v>
      </c>
      <c r="G6" s="43" t="s">
        <v>61</v>
      </c>
    </row>
    <row r="7" spans="2:7" ht="23.25" customHeight="1">
      <c r="B7" s="54" t="s">
        <v>23</v>
      </c>
      <c r="C7" s="46">
        <v>1271</v>
      </c>
      <c r="D7" s="72">
        <v>3.4</v>
      </c>
      <c r="E7" s="47">
        <v>3.64</v>
      </c>
      <c r="F7" s="47" t="s">
        <v>123</v>
      </c>
      <c r="G7" s="30" t="s">
        <v>87</v>
      </c>
    </row>
    <row r="8" spans="2:7" ht="108.75" customHeight="1">
      <c r="B8" s="42" t="s">
        <v>45</v>
      </c>
      <c r="C8" s="44">
        <v>1435</v>
      </c>
      <c r="D8" s="43">
        <v>3.8</v>
      </c>
      <c r="E8" s="43">
        <v>4.09</v>
      </c>
      <c r="F8" s="45">
        <v>0</v>
      </c>
      <c r="G8" s="43" t="s">
        <v>115</v>
      </c>
    </row>
    <row r="9" spans="2:7" ht="127.5" customHeight="1">
      <c r="B9" s="54" t="s">
        <v>46</v>
      </c>
      <c r="C9" s="46">
        <v>1435</v>
      </c>
      <c r="D9" s="72">
        <v>3.8</v>
      </c>
      <c r="E9" s="47">
        <v>4.09</v>
      </c>
      <c r="F9" s="47" t="s">
        <v>142</v>
      </c>
      <c r="G9" s="30" t="s">
        <v>159</v>
      </c>
    </row>
    <row r="10" spans="2:7" s="29" customFormat="1" ht="33" customHeight="1" thickBot="1">
      <c r="B10" s="86" t="s">
        <v>11</v>
      </c>
      <c r="C10" s="87">
        <v>1556</v>
      </c>
      <c r="D10" s="71">
        <v>4.8</v>
      </c>
      <c r="E10" s="71">
        <v>5.05</v>
      </c>
      <c r="F10" s="88">
        <v>1.5</v>
      </c>
      <c r="G10" s="71" t="s">
        <v>239</v>
      </c>
    </row>
    <row r="11" ht="15" customHeight="1">
      <c r="B11" s="50" t="s">
        <v>60</v>
      </c>
    </row>
    <row r="12" spans="3:5" ht="14.25">
      <c r="C12" s="76"/>
      <c r="D12" s="1"/>
      <c r="E12" s="1"/>
    </row>
    <row r="16" ht="14.25">
      <c r="F16" s="89"/>
    </row>
  </sheetData>
  <sheetProtection/>
  <mergeCells count="1">
    <mergeCell ref="B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1"/>
  <sheetViews>
    <sheetView zoomScale="85" zoomScaleNormal="85" workbookViewId="0" topLeftCell="A1">
      <selection activeCell="I7" sqref="I7"/>
    </sheetView>
  </sheetViews>
  <sheetFormatPr defaultColWidth="8.796875" defaultRowHeight="14.25"/>
  <cols>
    <col min="1" max="1" width="3" style="0" customWidth="1"/>
    <col min="2" max="2" width="13.09765625" style="0" customWidth="1"/>
    <col min="3" max="3" width="10.5" style="0" customWidth="1"/>
    <col min="4" max="4" width="11.8984375" style="0" customWidth="1"/>
    <col min="5" max="5" width="11.09765625" style="0" customWidth="1"/>
    <col min="6" max="6" width="14" style="0" customWidth="1"/>
    <col min="7" max="7" width="30.09765625" style="0" customWidth="1"/>
    <col min="8" max="8" width="19.09765625" style="0" customWidth="1"/>
  </cols>
  <sheetData>
    <row r="1" ht="15" thickBot="1"/>
    <row r="2" spans="2:7" ht="48.75" customHeight="1" thickBot="1">
      <c r="B2" s="63" t="s">
        <v>78</v>
      </c>
      <c r="C2" s="64"/>
      <c r="D2" s="64"/>
      <c r="E2" s="64"/>
      <c r="F2" s="64"/>
      <c r="G2" s="112"/>
    </row>
    <row r="3" spans="2:7" ht="22.5" thickBot="1">
      <c r="B3" s="25" t="s">
        <v>28</v>
      </c>
      <c r="C3" s="26" t="s">
        <v>29</v>
      </c>
      <c r="D3" s="25" t="s">
        <v>77</v>
      </c>
      <c r="E3" s="26" t="s">
        <v>76</v>
      </c>
      <c r="F3" s="25" t="s">
        <v>32</v>
      </c>
      <c r="G3" s="22" t="s">
        <v>56</v>
      </c>
    </row>
    <row r="4" spans="2:7" ht="33.75" customHeight="1">
      <c r="B4" s="17" t="s">
        <v>17</v>
      </c>
      <c r="C4" s="59">
        <v>1201</v>
      </c>
      <c r="D4" s="43">
        <v>2.1</v>
      </c>
      <c r="E4" s="59">
        <v>2.71</v>
      </c>
      <c r="F4" s="43">
        <v>0</v>
      </c>
      <c r="G4" s="43" t="s">
        <v>245</v>
      </c>
    </row>
    <row r="5" spans="2:7" ht="35.25" customHeight="1">
      <c r="B5" s="16" t="s">
        <v>53</v>
      </c>
      <c r="C5" s="18">
        <v>1362</v>
      </c>
      <c r="D5" s="12">
        <v>2.8</v>
      </c>
      <c r="E5" s="13">
        <v>3.4</v>
      </c>
      <c r="F5" s="11">
        <v>0.6</v>
      </c>
      <c r="G5" s="56" t="s">
        <v>134</v>
      </c>
    </row>
    <row r="6" spans="2:7" s="39" customFormat="1" ht="14.25">
      <c r="B6" s="17" t="s">
        <v>19</v>
      </c>
      <c r="C6" s="59">
        <v>1430</v>
      </c>
      <c r="D6" s="43">
        <v>3</v>
      </c>
      <c r="E6" s="59">
        <v>3.96</v>
      </c>
      <c r="F6" s="43">
        <v>1.5</v>
      </c>
      <c r="G6" s="43" t="s">
        <v>59</v>
      </c>
    </row>
    <row r="7" spans="2:7" ht="45" customHeight="1">
      <c r="B7" s="16" t="s">
        <v>0</v>
      </c>
      <c r="C7" s="18" t="s">
        <v>218</v>
      </c>
      <c r="D7" s="12" t="s">
        <v>219</v>
      </c>
      <c r="E7" s="13" t="s">
        <v>220</v>
      </c>
      <c r="F7" s="11">
        <v>0</v>
      </c>
      <c r="G7" s="56" t="s">
        <v>175</v>
      </c>
    </row>
    <row r="8" spans="2:7" ht="67.5" customHeight="1">
      <c r="B8" s="17" t="s">
        <v>57</v>
      </c>
      <c r="C8" s="59" t="s">
        <v>253</v>
      </c>
      <c r="D8" s="43" t="s">
        <v>254</v>
      </c>
      <c r="E8" s="59" t="s">
        <v>255</v>
      </c>
      <c r="F8" s="43">
        <v>0</v>
      </c>
      <c r="G8" s="43" t="s">
        <v>238</v>
      </c>
    </row>
    <row r="9" spans="2:7" ht="111" customHeight="1">
      <c r="B9" s="16" t="s">
        <v>94</v>
      </c>
      <c r="C9" s="18">
        <v>1797</v>
      </c>
      <c r="D9" s="80">
        <v>4.7</v>
      </c>
      <c r="E9" s="13">
        <v>5.42</v>
      </c>
      <c r="F9" s="11">
        <v>0</v>
      </c>
      <c r="G9" s="56" t="s">
        <v>264</v>
      </c>
    </row>
    <row r="10" spans="2:7" ht="30" customHeight="1">
      <c r="B10" s="17" t="s">
        <v>233</v>
      </c>
      <c r="C10" s="59">
        <v>1277</v>
      </c>
      <c r="D10" s="43">
        <v>2.5</v>
      </c>
      <c r="E10" s="59">
        <v>3.13</v>
      </c>
      <c r="F10" s="43">
        <v>0</v>
      </c>
      <c r="G10" s="43" t="s">
        <v>61</v>
      </c>
    </row>
    <row r="11" spans="2:7" ht="161.25" customHeight="1">
      <c r="B11" s="16" t="s">
        <v>7</v>
      </c>
      <c r="C11" s="18">
        <v>1263</v>
      </c>
      <c r="D11" s="12">
        <v>2.5</v>
      </c>
      <c r="E11" s="13">
        <v>3.14</v>
      </c>
      <c r="F11" s="11">
        <v>0</v>
      </c>
      <c r="G11" s="56" t="s">
        <v>163</v>
      </c>
    </row>
    <row r="12" spans="2:7" ht="111.75" customHeight="1">
      <c r="B12" s="17" t="s">
        <v>8</v>
      </c>
      <c r="C12" s="59">
        <v>1260</v>
      </c>
      <c r="D12" s="43">
        <v>2.5</v>
      </c>
      <c r="E12" s="59">
        <v>3.1</v>
      </c>
      <c r="F12" s="43" t="s">
        <v>141</v>
      </c>
      <c r="G12" s="43" t="s">
        <v>160</v>
      </c>
    </row>
    <row r="13" spans="2:7" ht="33" customHeight="1">
      <c r="B13" s="16" t="s">
        <v>23</v>
      </c>
      <c r="C13" s="18">
        <v>1302</v>
      </c>
      <c r="D13" s="12">
        <v>3.2</v>
      </c>
      <c r="E13" s="13">
        <v>3.84</v>
      </c>
      <c r="F13" s="11" t="s">
        <v>41</v>
      </c>
      <c r="G13" s="56" t="s">
        <v>118</v>
      </c>
    </row>
    <row r="14" spans="2:7" ht="75" customHeight="1">
      <c r="B14" s="17" t="s">
        <v>1</v>
      </c>
      <c r="C14" s="59">
        <v>1284.02</v>
      </c>
      <c r="D14" s="43">
        <v>2.6</v>
      </c>
      <c r="E14" s="59">
        <f>D14+0.668</f>
        <v>3.2680000000000002</v>
      </c>
      <c r="F14" s="43">
        <v>0</v>
      </c>
      <c r="G14" s="43" t="s">
        <v>265</v>
      </c>
    </row>
    <row r="15" spans="2:7" ht="31.5">
      <c r="B15" s="16" t="s">
        <v>11</v>
      </c>
      <c r="C15" s="18">
        <v>1533</v>
      </c>
      <c r="D15" s="12">
        <v>3.75</v>
      </c>
      <c r="E15" s="13">
        <v>4.42</v>
      </c>
      <c r="F15" s="11">
        <v>1.5</v>
      </c>
      <c r="G15" s="56" t="s">
        <v>239</v>
      </c>
    </row>
    <row r="16" spans="2:7" ht="43.5" customHeight="1" thickBot="1">
      <c r="B16" s="73" t="s">
        <v>26</v>
      </c>
      <c r="C16" s="74">
        <v>1300</v>
      </c>
      <c r="D16" s="71">
        <v>2.6</v>
      </c>
      <c r="E16" s="74">
        <v>3.3</v>
      </c>
      <c r="F16" s="71">
        <v>0</v>
      </c>
      <c r="G16" s="71" t="s">
        <v>157</v>
      </c>
    </row>
    <row r="17" ht="14.25">
      <c r="B17" s="50" t="s">
        <v>60</v>
      </c>
    </row>
    <row r="18" spans="3:7" ht="15">
      <c r="C18" s="67"/>
      <c r="D18" s="69"/>
      <c r="F18" s="68"/>
      <c r="G18" s="68"/>
    </row>
    <row r="19" spans="3:7" ht="15">
      <c r="C19" s="67"/>
      <c r="D19" s="69"/>
      <c r="F19" s="68"/>
      <c r="G19" s="68"/>
    </row>
    <row r="20" spans="3:4" ht="15">
      <c r="C20" s="58"/>
      <c r="D20" s="53"/>
    </row>
    <row r="21" ht="14.25">
      <c r="D21" s="21"/>
    </row>
  </sheetData>
  <sheetProtection/>
  <mergeCells count="1">
    <mergeCell ref="B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4"/>
  <sheetViews>
    <sheetView showGridLines="0" zoomScale="85" zoomScaleNormal="85" zoomScalePageLayoutView="0" workbookViewId="0" topLeftCell="A1">
      <selection activeCell="M6" sqref="M6"/>
    </sheetView>
  </sheetViews>
  <sheetFormatPr defaultColWidth="8.796875" defaultRowHeight="14.25"/>
  <cols>
    <col min="1" max="1" width="3" style="0" customWidth="1"/>
    <col min="2" max="2" width="10.69921875" style="0" customWidth="1"/>
    <col min="5" max="5" width="12.59765625" style="0" customWidth="1"/>
    <col min="7" max="7" width="11.5" style="0" customWidth="1"/>
    <col min="8" max="8" width="24.09765625" style="0" customWidth="1"/>
  </cols>
  <sheetData>
    <row r="1" ht="15" thickBot="1"/>
    <row r="2" spans="2:8" ht="40.5" customHeight="1">
      <c r="B2" s="113" t="s">
        <v>47</v>
      </c>
      <c r="C2" s="114"/>
      <c r="D2" s="114"/>
      <c r="E2" s="114"/>
      <c r="F2" s="114"/>
      <c r="G2" s="114"/>
      <c r="H2" s="115"/>
    </row>
    <row r="3" spans="2:8" ht="15" thickBot="1">
      <c r="B3" s="116" t="s">
        <v>48</v>
      </c>
      <c r="C3" s="117"/>
      <c r="D3" s="117"/>
      <c r="E3" s="117"/>
      <c r="F3" s="117"/>
      <c r="G3" s="117"/>
      <c r="H3" s="118"/>
    </row>
    <row r="4" spans="2:8" ht="53.25" customHeight="1" thickBot="1">
      <c r="B4" s="8" t="s">
        <v>28</v>
      </c>
      <c r="C4" s="9" t="s">
        <v>49</v>
      </c>
      <c r="D4" s="19" t="s">
        <v>50</v>
      </c>
      <c r="E4" s="9" t="s">
        <v>30</v>
      </c>
      <c r="F4" s="19" t="s">
        <v>76</v>
      </c>
      <c r="G4" s="9" t="s">
        <v>32</v>
      </c>
      <c r="H4" s="22" t="s">
        <v>52</v>
      </c>
    </row>
    <row r="5" spans="2:8" ht="51" customHeight="1">
      <c r="B5" s="17" t="s">
        <v>17</v>
      </c>
      <c r="C5" s="59">
        <v>1083</v>
      </c>
      <c r="D5" s="43">
        <v>1563</v>
      </c>
      <c r="E5" s="59">
        <v>1.5</v>
      </c>
      <c r="F5" s="43">
        <v>5.35</v>
      </c>
      <c r="G5" s="43">
        <v>0</v>
      </c>
      <c r="H5" s="61" t="s">
        <v>245</v>
      </c>
    </row>
    <row r="6" spans="2:8" ht="66.75" customHeight="1">
      <c r="B6" s="16" t="s">
        <v>103</v>
      </c>
      <c r="C6" s="18">
        <v>1517</v>
      </c>
      <c r="D6" s="77">
        <v>1852</v>
      </c>
      <c r="E6" s="13">
        <v>2.4</v>
      </c>
      <c r="F6" s="11">
        <v>6.26</v>
      </c>
      <c r="G6" s="56">
        <v>2</v>
      </c>
      <c r="H6" s="11" t="s">
        <v>116</v>
      </c>
    </row>
    <row r="7" spans="2:8" ht="126.75" customHeight="1">
      <c r="B7" s="17" t="s">
        <v>79</v>
      </c>
      <c r="C7" s="78">
        <v>1169.95</v>
      </c>
      <c r="D7" s="79">
        <v>1556.44</v>
      </c>
      <c r="E7" s="59" t="s">
        <v>80</v>
      </c>
      <c r="F7" s="43" t="s">
        <v>235</v>
      </c>
      <c r="G7" s="43" t="s">
        <v>236</v>
      </c>
      <c r="H7" s="61" t="s">
        <v>117</v>
      </c>
    </row>
    <row r="8" spans="2:8" ht="73.5">
      <c r="B8" s="16" t="s">
        <v>53</v>
      </c>
      <c r="C8" s="18">
        <v>1689</v>
      </c>
      <c r="D8" s="77">
        <v>2424</v>
      </c>
      <c r="E8" s="13">
        <v>5.75</v>
      </c>
      <c r="F8" s="11">
        <v>9.61</v>
      </c>
      <c r="G8" s="56">
        <v>2</v>
      </c>
      <c r="H8" s="11" t="s">
        <v>135</v>
      </c>
    </row>
    <row r="9" spans="2:8" ht="52.5">
      <c r="B9" s="17" t="s">
        <v>54</v>
      </c>
      <c r="C9" s="59">
        <v>734</v>
      </c>
      <c r="D9" s="43">
        <v>1060</v>
      </c>
      <c r="E9" s="59">
        <v>2.5</v>
      </c>
      <c r="F9" s="43">
        <v>6.33</v>
      </c>
      <c r="G9" s="43">
        <v>2.5</v>
      </c>
      <c r="H9" s="61" t="s">
        <v>100</v>
      </c>
    </row>
    <row r="10" spans="2:8" ht="85.5" customHeight="1">
      <c r="B10" s="16" t="s">
        <v>55</v>
      </c>
      <c r="C10" s="18">
        <v>1218</v>
      </c>
      <c r="D10" s="77">
        <v>1642</v>
      </c>
      <c r="E10" s="13" t="s">
        <v>92</v>
      </c>
      <c r="F10" s="11" t="s">
        <v>208</v>
      </c>
      <c r="G10" s="56" t="s">
        <v>93</v>
      </c>
      <c r="H10" s="11" t="s">
        <v>106</v>
      </c>
    </row>
    <row r="11" spans="2:8" ht="124.5" customHeight="1">
      <c r="B11" s="17" t="s">
        <v>36</v>
      </c>
      <c r="C11" s="59">
        <v>931</v>
      </c>
      <c r="D11" s="43">
        <v>1652</v>
      </c>
      <c r="E11" s="59">
        <v>1.99</v>
      </c>
      <c r="F11" s="43">
        <v>5.85</v>
      </c>
      <c r="G11" s="43" t="s">
        <v>41</v>
      </c>
      <c r="H11" s="61" t="s">
        <v>145</v>
      </c>
    </row>
    <row r="12" spans="2:8" ht="127.5" customHeight="1">
      <c r="B12" s="16" t="s">
        <v>90</v>
      </c>
      <c r="C12" s="18">
        <v>1043</v>
      </c>
      <c r="D12" s="77">
        <v>1764</v>
      </c>
      <c r="E12" s="13" t="s">
        <v>130</v>
      </c>
      <c r="F12" s="11">
        <v>6.47</v>
      </c>
      <c r="G12" s="56" t="s">
        <v>224</v>
      </c>
      <c r="H12" s="11" t="s">
        <v>225</v>
      </c>
    </row>
    <row r="13" spans="2:8" s="29" customFormat="1" ht="82.5" customHeight="1">
      <c r="B13" s="17" t="s">
        <v>13</v>
      </c>
      <c r="C13" s="59">
        <v>973.45</v>
      </c>
      <c r="D13" s="43">
        <v>1666</v>
      </c>
      <c r="E13" s="59">
        <v>1.8</v>
      </c>
      <c r="F13" s="43">
        <v>5.92</v>
      </c>
      <c r="G13" s="43">
        <v>2</v>
      </c>
      <c r="H13" s="61" t="s">
        <v>180</v>
      </c>
    </row>
    <row r="14" spans="2:8" ht="136.5">
      <c r="B14" s="16" t="s">
        <v>94</v>
      </c>
      <c r="C14" s="18">
        <v>1446</v>
      </c>
      <c r="D14" s="77">
        <v>1728</v>
      </c>
      <c r="E14" s="13" t="s">
        <v>101</v>
      </c>
      <c r="F14" s="11" t="s">
        <v>206</v>
      </c>
      <c r="G14" s="56">
        <v>0</v>
      </c>
      <c r="H14" s="11" t="s">
        <v>205</v>
      </c>
    </row>
    <row r="15" spans="2:8" ht="73.5">
      <c r="B15" s="17" t="s">
        <v>12</v>
      </c>
      <c r="C15" s="59">
        <v>1030</v>
      </c>
      <c r="D15" s="43">
        <v>1700</v>
      </c>
      <c r="E15" s="59">
        <v>1.85</v>
      </c>
      <c r="F15" s="43">
        <v>6.02</v>
      </c>
      <c r="G15" s="43">
        <v>0</v>
      </c>
      <c r="H15" s="61" t="s">
        <v>234</v>
      </c>
    </row>
    <row r="16" spans="2:8" ht="220.5">
      <c r="B16" s="16" t="s">
        <v>7</v>
      </c>
      <c r="C16" s="81">
        <v>990</v>
      </c>
      <c r="D16" s="82">
        <v>1704</v>
      </c>
      <c r="E16" s="83">
        <v>2</v>
      </c>
      <c r="F16" s="11">
        <v>6.14</v>
      </c>
      <c r="G16" s="56">
        <v>0</v>
      </c>
      <c r="H16" s="11" t="s">
        <v>162</v>
      </c>
    </row>
    <row r="17" spans="2:8" ht="94.5">
      <c r="B17" s="17" t="s">
        <v>9</v>
      </c>
      <c r="C17" s="59" t="s">
        <v>243</v>
      </c>
      <c r="D17" s="79">
        <v>1697</v>
      </c>
      <c r="E17" s="59">
        <v>2</v>
      </c>
      <c r="F17" s="43">
        <v>6.1</v>
      </c>
      <c r="G17" s="43" t="s">
        <v>168</v>
      </c>
      <c r="H17" s="61" t="s">
        <v>169</v>
      </c>
    </row>
    <row r="18" spans="2:8" s="29" customFormat="1" ht="73.5">
      <c r="B18" s="16" t="s">
        <v>8</v>
      </c>
      <c r="C18" s="18">
        <v>990</v>
      </c>
      <c r="D18" s="77">
        <v>1704</v>
      </c>
      <c r="E18" s="13">
        <v>2</v>
      </c>
      <c r="F18" s="11">
        <v>6.14</v>
      </c>
      <c r="G18" s="56" t="s">
        <v>141</v>
      </c>
      <c r="H18" s="11" t="s">
        <v>211</v>
      </c>
    </row>
    <row r="19" spans="2:8" ht="114.75" customHeight="1">
      <c r="B19" s="17" t="s">
        <v>2</v>
      </c>
      <c r="C19" s="59">
        <v>1143</v>
      </c>
      <c r="D19" s="43">
        <v>1524</v>
      </c>
      <c r="E19" s="59">
        <v>1.9</v>
      </c>
      <c r="F19" s="43">
        <v>5.84</v>
      </c>
      <c r="G19" s="43">
        <v>1.49</v>
      </c>
      <c r="H19" s="61" t="s">
        <v>244</v>
      </c>
    </row>
    <row r="20" spans="2:8" ht="21">
      <c r="B20" s="16" t="s">
        <v>24</v>
      </c>
      <c r="C20" s="18">
        <v>1143</v>
      </c>
      <c r="D20" s="77">
        <v>1524</v>
      </c>
      <c r="E20" s="13">
        <v>1.9</v>
      </c>
      <c r="F20" s="11">
        <v>5.84</v>
      </c>
      <c r="G20" s="56">
        <v>2.5</v>
      </c>
      <c r="H20" s="11"/>
    </row>
    <row r="21" spans="2:8" ht="73.5">
      <c r="B21" s="17" t="s">
        <v>1</v>
      </c>
      <c r="C21" s="78">
        <v>963</v>
      </c>
      <c r="D21" s="79">
        <v>1690</v>
      </c>
      <c r="E21" s="59">
        <v>1.85</v>
      </c>
      <c r="F21" s="43">
        <f>4.18+E21</f>
        <v>6.029999999999999</v>
      </c>
      <c r="G21" s="43">
        <v>0</v>
      </c>
      <c r="H21" s="61" t="s">
        <v>204</v>
      </c>
    </row>
    <row r="22" spans="2:8" ht="66.75" customHeight="1" thickBot="1">
      <c r="B22" s="36" t="s">
        <v>42</v>
      </c>
      <c r="C22" s="90">
        <v>914.78</v>
      </c>
      <c r="D22" s="91">
        <v>1635.78</v>
      </c>
      <c r="E22" s="92">
        <v>1.9</v>
      </c>
      <c r="F22" s="93">
        <v>5.76</v>
      </c>
      <c r="G22" s="94" t="s">
        <v>230</v>
      </c>
      <c r="H22" s="93" t="s">
        <v>127</v>
      </c>
    </row>
    <row r="23" spans="2:3" ht="14.25">
      <c r="B23" s="14" t="s">
        <v>60</v>
      </c>
      <c r="C23" s="15"/>
    </row>
    <row r="24" spans="2:3" ht="14.25">
      <c r="B24" s="14" t="s">
        <v>102</v>
      </c>
      <c r="C24" s="14"/>
    </row>
  </sheetData>
  <sheetProtection/>
  <mergeCells count="2">
    <mergeCell ref="B2:H2"/>
    <mergeCell ref="B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2"/>
  <sheetViews>
    <sheetView showGridLines="0" zoomScale="85" zoomScaleNormal="85" zoomScalePageLayoutView="0" workbookViewId="0" topLeftCell="A1">
      <selection activeCell="K5" sqref="K5"/>
    </sheetView>
  </sheetViews>
  <sheetFormatPr defaultColWidth="8.796875" defaultRowHeight="14.25"/>
  <cols>
    <col min="1" max="1" width="3" style="0" customWidth="1"/>
    <col min="2" max="2" width="10.09765625" style="0" customWidth="1"/>
    <col min="5" max="5" width="11.19921875" style="0" customWidth="1"/>
    <col min="6" max="6" width="14" style="0" customWidth="1"/>
    <col min="8" max="8" width="28.3984375" style="0" customWidth="1"/>
  </cols>
  <sheetData>
    <row r="1" ht="15" thickBot="1"/>
    <row r="2" spans="2:8" ht="38.25" customHeight="1">
      <c r="B2" s="113" t="s">
        <v>47</v>
      </c>
      <c r="C2" s="114"/>
      <c r="D2" s="114"/>
      <c r="E2" s="114"/>
      <c r="F2" s="114"/>
      <c r="G2" s="114"/>
      <c r="H2" s="115"/>
    </row>
    <row r="3" spans="2:8" ht="30.75" customHeight="1" thickBot="1">
      <c r="B3" s="119" t="s">
        <v>74</v>
      </c>
      <c r="C3" s="120"/>
      <c r="D3" s="120"/>
      <c r="E3" s="120"/>
      <c r="F3" s="120"/>
      <c r="G3" s="120"/>
      <c r="H3" s="121"/>
    </row>
    <row r="4" spans="2:8" ht="63.75" thickBot="1">
      <c r="B4" s="8" t="s">
        <v>28</v>
      </c>
      <c r="C4" s="9" t="s">
        <v>49</v>
      </c>
      <c r="D4" s="19" t="s">
        <v>50</v>
      </c>
      <c r="E4" s="9" t="s">
        <v>30</v>
      </c>
      <c r="F4" s="19" t="s">
        <v>76</v>
      </c>
      <c r="G4" s="9" t="s">
        <v>32</v>
      </c>
      <c r="H4" s="22" t="s">
        <v>52</v>
      </c>
    </row>
    <row r="5" spans="2:8" ht="57" customHeight="1">
      <c r="B5" s="17" t="s">
        <v>17</v>
      </c>
      <c r="C5" s="59">
        <v>1208</v>
      </c>
      <c r="D5" s="79">
        <v>1703</v>
      </c>
      <c r="E5" s="59">
        <v>2</v>
      </c>
      <c r="F5" s="43">
        <v>5.85</v>
      </c>
      <c r="G5" s="43">
        <v>0</v>
      </c>
      <c r="H5" s="61" t="s">
        <v>246</v>
      </c>
    </row>
    <row r="6" spans="2:8" ht="46.5" customHeight="1">
      <c r="B6" s="16" t="s">
        <v>103</v>
      </c>
      <c r="C6" s="18">
        <v>1955</v>
      </c>
      <c r="D6" s="77">
        <v>2856</v>
      </c>
      <c r="E6" s="13">
        <v>2.6</v>
      </c>
      <c r="F6" s="11">
        <v>6.46</v>
      </c>
      <c r="G6" s="56">
        <v>2</v>
      </c>
      <c r="H6" s="11" t="s">
        <v>119</v>
      </c>
    </row>
    <row r="7" spans="2:8" ht="64.5" customHeight="1">
      <c r="B7" s="17" t="s">
        <v>79</v>
      </c>
      <c r="C7" s="59">
        <v>1462</v>
      </c>
      <c r="D7" s="79">
        <v>1945.55</v>
      </c>
      <c r="E7" s="59" t="s">
        <v>80</v>
      </c>
      <c r="F7" s="43" t="s">
        <v>235</v>
      </c>
      <c r="G7" s="43" t="s">
        <v>236</v>
      </c>
      <c r="H7" s="61" t="s">
        <v>266</v>
      </c>
    </row>
    <row r="8" spans="2:8" ht="95.25" customHeight="1">
      <c r="B8" s="16" t="s">
        <v>36</v>
      </c>
      <c r="C8" s="18">
        <v>1254</v>
      </c>
      <c r="D8" s="77">
        <v>2155</v>
      </c>
      <c r="E8" s="13">
        <v>2.39</v>
      </c>
      <c r="F8" s="11">
        <v>6.25</v>
      </c>
      <c r="G8" s="56" t="s">
        <v>41</v>
      </c>
      <c r="H8" s="11" t="s">
        <v>156</v>
      </c>
    </row>
    <row r="9" spans="2:8" ht="94.5">
      <c r="B9" s="17" t="s">
        <v>3</v>
      </c>
      <c r="C9" s="59">
        <v>1218</v>
      </c>
      <c r="D9" s="43">
        <v>1642</v>
      </c>
      <c r="E9" s="59" t="s">
        <v>92</v>
      </c>
      <c r="F9" s="43" t="s">
        <v>208</v>
      </c>
      <c r="G9" s="43" t="s">
        <v>256</v>
      </c>
      <c r="H9" s="61" t="s">
        <v>106</v>
      </c>
    </row>
    <row r="10" spans="2:8" ht="73.5">
      <c r="B10" s="16" t="s">
        <v>13</v>
      </c>
      <c r="C10" s="18">
        <v>1346</v>
      </c>
      <c r="D10" s="77">
        <v>2211</v>
      </c>
      <c r="E10" s="13">
        <v>2.37</v>
      </c>
      <c r="F10" s="11">
        <v>6.49</v>
      </c>
      <c r="G10" s="56">
        <v>2</v>
      </c>
      <c r="H10" s="11" t="s">
        <v>180</v>
      </c>
    </row>
    <row r="11" spans="2:8" ht="42">
      <c r="B11" s="17" t="s">
        <v>95</v>
      </c>
      <c r="C11" s="59">
        <v>1560</v>
      </c>
      <c r="D11" s="79">
        <v>2290</v>
      </c>
      <c r="E11" s="59" t="s">
        <v>154</v>
      </c>
      <c r="F11" s="43" t="s">
        <v>155</v>
      </c>
      <c r="G11" s="43">
        <v>0</v>
      </c>
      <c r="H11" s="61" t="s">
        <v>200</v>
      </c>
    </row>
    <row r="12" spans="2:8" ht="93" customHeight="1">
      <c r="B12" s="16" t="s">
        <v>12</v>
      </c>
      <c r="C12" s="18">
        <v>1600</v>
      </c>
      <c r="D12" s="77">
        <v>2488</v>
      </c>
      <c r="E12" s="13">
        <v>3.5</v>
      </c>
      <c r="F12" s="11">
        <v>7.67</v>
      </c>
      <c r="G12" s="56">
        <v>0</v>
      </c>
      <c r="H12" s="11" t="s">
        <v>137</v>
      </c>
    </row>
    <row r="13" spans="2:8" ht="187.5" customHeight="1">
      <c r="B13" s="17" t="s">
        <v>7</v>
      </c>
      <c r="C13" s="59">
        <v>1536</v>
      </c>
      <c r="D13" s="79">
        <v>2130</v>
      </c>
      <c r="E13" s="59">
        <v>2</v>
      </c>
      <c r="F13" s="43">
        <v>6.14</v>
      </c>
      <c r="G13" s="43">
        <v>0</v>
      </c>
      <c r="H13" s="61" t="s">
        <v>162</v>
      </c>
    </row>
    <row r="14" spans="2:8" ht="110.25" customHeight="1">
      <c r="B14" s="16" t="s">
        <v>9</v>
      </c>
      <c r="C14" s="18">
        <v>1334</v>
      </c>
      <c r="D14" s="77">
        <v>2235</v>
      </c>
      <c r="E14" s="13">
        <v>2.5</v>
      </c>
      <c r="F14" s="11">
        <v>6.6</v>
      </c>
      <c r="G14" s="56" t="s">
        <v>168</v>
      </c>
      <c r="H14" s="11" t="s">
        <v>167</v>
      </c>
    </row>
    <row r="15" spans="2:8" ht="69" customHeight="1">
      <c r="B15" s="17" t="s">
        <v>8</v>
      </c>
      <c r="C15" s="59">
        <v>1238</v>
      </c>
      <c r="D15" s="79">
        <v>2130</v>
      </c>
      <c r="E15" s="59">
        <v>2</v>
      </c>
      <c r="F15" s="43">
        <v>6.14</v>
      </c>
      <c r="G15" s="43" t="s">
        <v>141</v>
      </c>
      <c r="H15" s="61" t="s">
        <v>211</v>
      </c>
    </row>
    <row r="16" spans="2:8" ht="88.5" customHeight="1">
      <c r="B16" s="16" t="s">
        <v>1</v>
      </c>
      <c r="C16" s="18">
        <v>1218</v>
      </c>
      <c r="D16" s="77">
        <v>2119</v>
      </c>
      <c r="E16" s="13">
        <v>1.88</v>
      </c>
      <c r="F16" s="11">
        <f>4.18+E16</f>
        <v>6.06</v>
      </c>
      <c r="G16" s="56">
        <v>0</v>
      </c>
      <c r="H16" s="11" t="s">
        <v>203</v>
      </c>
    </row>
    <row r="17" spans="2:8" ht="98.25" customHeight="1">
      <c r="B17" s="17" t="s">
        <v>2</v>
      </c>
      <c r="C17" s="59">
        <v>1523</v>
      </c>
      <c r="D17" s="79">
        <v>2019</v>
      </c>
      <c r="E17" s="59">
        <v>2.4</v>
      </c>
      <c r="F17" s="43">
        <v>6.34</v>
      </c>
      <c r="G17" s="43">
        <v>1.49</v>
      </c>
      <c r="H17" s="61" t="s">
        <v>244</v>
      </c>
    </row>
    <row r="18" spans="2:8" ht="31.5">
      <c r="B18" s="16" t="s">
        <v>62</v>
      </c>
      <c r="C18" s="18">
        <v>1523</v>
      </c>
      <c r="D18" s="77">
        <v>2019</v>
      </c>
      <c r="E18" s="13">
        <v>2.4</v>
      </c>
      <c r="F18" s="11">
        <v>6.34</v>
      </c>
      <c r="G18" s="56">
        <v>2.5</v>
      </c>
      <c r="H18" s="11"/>
    </row>
    <row r="19" spans="2:8" ht="96.75" customHeight="1" thickBot="1">
      <c r="B19" s="73" t="s">
        <v>42</v>
      </c>
      <c r="C19" s="74">
        <v>1143</v>
      </c>
      <c r="D19" s="95">
        <v>2045</v>
      </c>
      <c r="E19" s="74">
        <v>1.9</v>
      </c>
      <c r="F19" s="71">
        <v>5.76</v>
      </c>
      <c r="G19" s="71" t="s">
        <v>166</v>
      </c>
      <c r="H19" s="75" t="s">
        <v>126</v>
      </c>
    </row>
    <row r="20" ht="14.25">
      <c r="B20" s="14" t="s">
        <v>60</v>
      </c>
    </row>
    <row r="21" ht="14.25">
      <c r="B21" s="14" t="s">
        <v>102</v>
      </c>
    </row>
    <row r="22" ht="14.25">
      <c r="D22" s="84"/>
    </row>
  </sheetData>
  <sheetProtection/>
  <mergeCells count="2">
    <mergeCell ref="B2:H2"/>
    <mergeCell ref="B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32"/>
  <sheetViews>
    <sheetView showGridLines="0" zoomScale="85" zoomScaleNormal="85" zoomScalePageLayoutView="0" workbookViewId="0" topLeftCell="A1">
      <selection activeCell="M6" sqref="M6"/>
    </sheetView>
  </sheetViews>
  <sheetFormatPr defaultColWidth="8.796875" defaultRowHeight="14.25"/>
  <cols>
    <col min="1" max="1" width="3" style="0" customWidth="1"/>
    <col min="2" max="2" width="10.69921875" style="0" customWidth="1"/>
    <col min="5" max="5" width="15" style="0" customWidth="1"/>
    <col min="6" max="6" width="15.8984375" style="0" customWidth="1"/>
    <col min="7" max="7" width="22.8984375" style="0" customWidth="1"/>
    <col min="8" max="8" width="26" style="65" customWidth="1"/>
  </cols>
  <sheetData>
    <row r="1" ht="15" thickBot="1"/>
    <row r="2" spans="2:8" ht="56.25" customHeight="1" thickBot="1">
      <c r="B2" s="63" t="s">
        <v>122</v>
      </c>
      <c r="C2" s="122"/>
      <c r="D2" s="122"/>
      <c r="E2" s="122"/>
      <c r="F2" s="122"/>
      <c r="G2" s="122"/>
      <c r="H2" s="123"/>
    </row>
    <row r="3" spans="2:8" ht="21.75" thickBot="1">
      <c r="B3" s="8" t="s">
        <v>28</v>
      </c>
      <c r="C3" s="10" t="s">
        <v>29</v>
      </c>
      <c r="D3" s="9" t="s">
        <v>30</v>
      </c>
      <c r="E3" s="19" t="s">
        <v>31</v>
      </c>
      <c r="F3" s="9" t="s">
        <v>32</v>
      </c>
      <c r="G3" s="19" t="s">
        <v>33</v>
      </c>
      <c r="H3" s="66" t="s">
        <v>34</v>
      </c>
    </row>
    <row r="4" spans="2:8" ht="52.5">
      <c r="B4" s="17" t="s">
        <v>17</v>
      </c>
      <c r="C4" s="59">
        <v>2065</v>
      </c>
      <c r="D4" s="43">
        <v>2</v>
      </c>
      <c r="E4" s="59">
        <v>5.85</v>
      </c>
      <c r="F4" s="43">
        <v>0</v>
      </c>
      <c r="G4" s="43" t="s">
        <v>171</v>
      </c>
      <c r="H4" s="61" t="s">
        <v>247</v>
      </c>
    </row>
    <row r="5" spans="2:12" s="39" customFormat="1" ht="66" customHeight="1">
      <c r="B5" s="16" t="s">
        <v>103</v>
      </c>
      <c r="C5" s="18">
        <v>2203</v>
      </c>
      <c r="D5" s="12">
        <v>2.6</v>
      </c>
      <c r="E5" s="13">
        <v>6.46</v>
      </c>
      <c r="F5" s="11">
        <v>2.5</v>
      </c>
      <c r="G5" s="56" t="s">
        <v>64</v>
      </c>
      <c r="H5" s="11" t="s">
        <v>120</v>
      </c>
      <c r="L5" s="40"/>
    </row>
    <row r="6" spans="2:12" ht="108" customHeight="1">
      <c r="B6" s="17" t="s">
        <v>79</v>
      </c>
      <c r="C6" s="59">
        <v>2103</v>
      </c>
      <c r="D6" s="43" t="s">
        <v>80</v>
      </c>
      <c r="E6" s="59" t="s">
        <v>235</v>
      </c>
      <c r="F6" s="43" t="s">
        <v>236</v>
      </c>
      <c r="G6" s="43" t="s">
        <v>81</v>
      </c>
      <c r="H6" s="61" t="s">
        <v>104</v>
      </c>
      <c r="L6" s="20"/>
    </row>
    <row r="7" spans="2:12" ht="63">
      <c r="B7" s="16" t="s">
        <v>63</v>
      </c>
      <c r="C7" s="18">
        <v>2242</v>
      </c>
      <c r="D7" s="12">
        <v>2.5</v>
      </c>
      <c r="E7" s="13">
        <v>6.33</v>
      </c>
      <c r="F7" s="11">
        <v>2.5</v>
      </c>
      <c r="G7" s="56" t="s">
        <v>121</v>
      </c>
      <c r="H7" s="11" t="s">
        <v>99</v>
      </c>
      <c r="K7" s="20"/>
      <c r="L7" s="20"/>
    </row>
    <row r="8" spans="2:8" ht="21">
      <c r="B8" s="17" t="s">
        <v>19</v>
      </c>
      <c r="C8" s="59">
        <v>2171</v>
      </c>
      <c r="D8" s="43">
        <v>2.3</v>
      </c>
      <c r="E8" s="59">
        <v>6.32</v>
      </c>
      <c r="F8" s="43">
        <v>1.5</v>
      </c>
      <c r="G8" s="43" t="s">
        <v>83</v>
      </c>
      <c r="H8" s="61" t="s">
        <v>72</v>
      </c>
    </row>
    <row r="9" spans="2:8" ht="139.5" customHeight="1">
      <c r="B9" s="16" t="s">
        <v>176</v>
      </c>
      <c r="C9" s="18">
        <v>1924</v>
      </c>
      <c r="D9" s="12">
        <v>1.35</v>
      </c>
      <c r="E9" s="13">
        <v>5.21</v>
      </c>
      <c r="F9" s="11" t="s">
        <v>131</v>
      </c>
      <c r="G9" s="56" t="s">
        <v>38</v>
      </c>
      <c r="H9" s="11" t="s">
        <v>209</v>
      </c>
    </row>
    <row r="10" spans="2:8" ht="52.5" customHeight="1">
      <c r="B10" s="17" t="s">
        <v>65</v>
      </c>
      <c r="C10" s="59" t="s">
        <v>215</v>
      </c>
      <c r="D10" s="43" t="s">
        <v>216</v>
      </c>
      <c r="E10" s="59" t="s">
        <v>217</v>
      </c>
      <c r="F10" s="43">
        <v>0</v>
      </c>
      <c r="G10" s="43" t="s">
        <v>173</v>
      </c>
      <c r="H10" s="61" t="s">
        <v>175</v>
      </c>
    </row>
    <row r="11" spans="2:8" ht="85.5" customHeight="1">
      <c r="B11" s="16" t="s">
        <v>13</v>
      </c>
      <c r="C11" s="18">
        <v>2082</v>
      </c>
      <c r="D11" s="12">
        <v>1.8</v>
      </c>
      <c r="E11" s="13">
        <v>5.92</v>
      </c>
      <c r="F11" s="11">
        <v>2</v>
      </c>
      <c r="G11" s="56" t="s">
        <v>128</v>
      </c>
      <c r="H11" s="11" t="s">
        <v>129</v>
      </c>
    </row>
    <row r="12" spans="2:8" ht="126.75" customHeight="1">
      <c r="B12" s="17" t="s">
        <v>94</v>
      </c>
      <c r="C12" s="59">
        <v>2322</v>
      </c>
      <c r="D12" s="43">
        <v>2.45</v>
      </c>
      <c r="E12" s="59">
        <v>6.61</v>
      </c>
      <c r="F12" s="43">
        <v>0</v>
      </c>
      <c r="G12" s="43" t="s">
        <v>96</v>
      </c>
      <c r="H12" s="61" t="s">
        <v>205</v>
      </c>
    </row>
    <row r="13" spans="2:8" s="39" customFormat="1" ht="14.25">
      <c r="B13" s="16" t="s">
        <v>6</v>
      </c>
      <c r="C13" s="18">
        <v>2119</v>
      </c>
      <c r="D13" s="12" t="s">
        <v>231</v>
      </c>
      <c r="E13" s="13" t="s">
        <v>232</v>
      </c>
      <c r="F13" s="11">
        <v>0</v>
      </c>
      <c r="G13" s="56" t="s">
        <v>91</v>
      </c>
      <c r="H13" s="11" t="s">
        <v>61</v>
      </c>
    </row>
    <row r="14" spans="2:8" ht="65.25" customHeight="1">
      <c r="B14" s="17" t="s">
        <v>40</v>
      </c>
      <c r="C14" s="59">
        <v>2488</v>
      </c>
      <c r="D14" s="43">
        <v>3.5</v>
      </c>
      <c r="E14" s="59">
        <v>7.67</v>
      </c>
      <c r="F14" s="43">
        <v>0</v>
      </c>
      <c r="G14" s="43" t="s">
        <v>139</v>
      </c>
      <c r="H14" s="61" t="s">
        <v>138</v>
      </c>
    </row>
    <row r="15" spans="2:8" ht="228" customHeight="1">
      <c r="B15" s="16" t="s">
        <v>7</v>
      </c>
      <c r="C15" s="18">
        <v>2130</v>
      </c>
      <c r="D15" s="12">
        <v>2</v>
      </c>
      <c r="E15" s="13">
        <v>6.14</v>
      </c>
      <c r="F15" s="11">
        <v>0</v>
      </c>
      <c r="G15" s="56" t="s">
        <v>38</v>
      </c>
      <c r="H15" s="11" t="s">
        <v>164</v>
      </c>
    </row>
    <row r="16" spans="2:8" ht="126.75" customHeight="1">
      <c r="B16" s="17" t="s">
        <v>9</v>
      </c>
      <c r="C16" s="59">
        <v>2235</v>
      </c>
      <c r="D16" s="43">
        <v>2.5</v>
      </c>
      <c r="E16" s="59">
        <v>6.6</v>
      </c>
      <c r="F16" s="43" t="s">
        <v>267</v>
      </c>
      <c r="G16" s="43" t="s">
        <v>110</v>
      </c>
      <c r="H16" s="61" t="s">
        <v>167</v>
      </c>
    </row>
    <row r="17" spans="2:8" ht="129" customHeight="1">
      <c r="B17" s="16" t="s">
        <v>8</v>
      </c>
      <c r="C17" s="18">
        <v>2130</v>
      </c>
      <c r="D17" s="12">
        <v>2</v>
      </c>
      <c r="E17" s="13">
        <v>6.14</v>
      </c>
      <c r="F17" s="11" t="s">
        <v>141</v>
      </c>
      <c r="G17" s="56" t="s">
        <v>143</v>
      </c>
      <c r="H17" s="11" t="s">
        <v>212</v>
      </c>
    </row>
    <row r="18" spans="2:8" ht="115.5">
      <c r="B18" s="17" t="s">
        <v>23</v>
      </c>
      <c r="C18" s="59">
        <v>2228</v>
      </c>
      <c r="D18" s="43">
        <v>2.8</v>
      </c>
      <c r="E18" s="59">
        <v>6.66</v>
      </c>
      <c r="F18" s="43" t="s">
        <v>41</v>
      </c>
      <c r="G18" s="43" t="s">
        <v>84</v>
      </c>
      <c r="H18" s="61" t="s">
        <v>86</v>
      </c>
    </row>
    <row r="19" spans="2:8" ht="21">
      <c r="B19" s="16" t="s">
        <v>2</v>
      </c>
      <c r="C19" s="18">
        <v>2175</v>
      </c>
      <c r="D19" s="12">
        <v>2.4</v>
      </c>
      <c r="E19" s="13">
        <v>6.34</v>
      </c>
      <c r="F19" s="11">
        <v>1.49</v>
      </c>
      <c r="G19" s="56"/>
      <c r="H19" s="11" t="s">
        <v>148</v>
      </c>
    </row>
    <row r="20" spans="2:8" ht="110.25" customHeight="1">
      <c r="B20" s="17" t="s">
        <v>1</v>
      </c>
      <c r="C20" s="59">
        <v>1996</v>
      </c>
      <c r="D20" s="43">
        <v>1.68</v>
      </c>
      <c r="E20" s="59">
        <f>3.86+D20</f>
        <v>5.54</v>
      </c>
      <c r="F20" s="43">
        <v>0</v>
      </c>
      <c r="G20" s="43" t="str">
        <f>'[1]PLN 80%'!G25</f>
        <v>1,5% za całkowitą wcześniejszą spłatę,nie mniej niż 200 zł</v>
      </c>
      <c r="H20" s="61" t="s">
        <v>241</v>
      </c>
    </row>
    <row r="21" spans="2:8" ht="99" customHeight="1">
      <c r="B21" s="16" t="s">
        <v>42</v>
      </c>
      <c r="C21" s="18">
        <v>2044.73</v>
      </c>
      <c r="D21" s="12">
        <v>1.9</v>
      </c>
      <c r="E21" s="13">
        <v>5.76</v>
      </c>
      <c r="F21" s="11" t="s">
        <v>229</v>
      </c>
      <c r="G21" s="56" t="s">
        <v>58</v>
      </c>
      <c r="H21" s="11" t="s">
        <v>126</v>
      </c>
    </row>
    <row r="22" spans="2:8" ht="53.25" thickBot="1">
      <c r="B22" s="73" t="s">
        <v>147</v>
      </c>
      <c r="C22" s="74">
        <v>2228</v>
      </c>
      <c r="D22" s="71">
        <v>2.3</v>
      </c>
      <c r="E22" s="74">
        <v>6.57</v>
      </c>
      <c r="F22" s="71">
        <v>0</v>
      </c>
      <c r="G22" s="71" t="s">
        <v>114</v>
      </c>
      <c r="H22" s="75" t="s">
        <v>149</v>
      </c>
    </row>
    <row r="23" spans="2:4" ht="14.25">
      <c r="B23" s="14" t="s">
        <v>60</v>
      </c>
      <c r="C23" s="96"/>
      <c r="D23" s="97"/>
    </row>
    <row r="24" spans="4:5" ht="15">
      <c r="D24" s="53"/>
      <c r="E24" s="21"/>
    </row>
    <row r="25" spans="4:5" ht="15">
      <c r="D25" s="53"/>
      <c r="E25" s="21"/>
    </row>
    <row r="26" spans="4:5" ht="15">
      <c r="D26" s="53"/>
      <c r="E26" s="21"/>
    </row>
    <row r="27" ht="14.25">
      <c r="D27" s="70"/>
    </row>
    <row r="32" ht="14.25">
      <c r="B32" s="39"/>
    </row>
  </sheetData>
  <sheetProtection/>
  <mergeCells count="1">
    <mergeCell ref="B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7"/>
  <sheetViews>
    <sheetView showGridLines="0" zoomScale="85" zoomScaleNormal="85" zoomScalePageLayoutView="0" workbookViewId="0" topLeftCell="A1">
      <selection activeCell="B7" sqref="B7"/>
    </sheetView>
  </sheetViews>
  <sheetFormatPr defaultColWidth="8.796875" defaultRowHeight="14.25"/>
  <cols>
    <col min="1" max="1" width="3" style="0" customWidth="1"/>
    <col min="7" max="7" width="20.69921875" style="0" customWidth="1"/>
    <col min="8" max="8" width="12.5" style="0" customWidth="1"/>
  </cols>
  <sheetData>
    <row r="1" ht="15" thickBot="1"/>
    <row r="2" spans="2:8" ht="57.75" customHeight="1" thickBot="1">
      <c r="B2" s="63" t="s">
        <v>124</v>
      </c>
      <c r="C2" s="64"/>
      <c r="D2" s="64"/>
      <c r="E2" s="64"/>
      <c r="F2" s="64"/>
      <c r="G2" s="64"/>
      <c r="H2" s="112"/>
    </row>
    <row r="3" spans="2:8" ht="38.25" customHeight="1" thickBot="1">
      <c r="B3" s="8" t="s">
        <v>28</v>
      </c>
      <c r="C3" s="10" t="s">
        <v>29</v>
      </c>
      <c r="D3" s="9" t="s">
        <v>30</v>
      </c>
      <c r="E3" s="19" t="s">
        <v>43</v>
      </c>
      <c r="F3" s="9" t="s">
        <v>32</v>
      </c>
      <c r="G3" s="19" t="s">
        <v>56</v>
      </c>
      <c r="H3" s="9" t="s">
        <v>67</v>
      </c>
    </row>
    <row r="4" spans="2:8" ht="55.5" customHeight="1">
      <c r="B4" s="17" t="s">
        <v>17</v>
      </c>
      <c r="C4" s="59">
        <v>1858</v>
      </c>
      <c r="D4" s="43">
        <v>4.1</v>
      </c>
      <c r="E4" s="59">
        <v>4.35</v>
      </c>
      <c r="F4" s="43">
        <v>0</v>
      </c>
      <c r="G4" s="43" t="s">
        <v>268</v>
      </c>
      <c r="H4" s="61" t="s">
        <v>202</v>
      </c>
    </row>
    <row r="5" spans="2:8" ht="88.5" customHeight="1">
      <c r="B5" s="16" t="s">
        <v>7</v>
      </c>
      <c r="C5" s="18">
        <v>1772</v>
      </c>
      <c r="D5" s="80">
        <v>3.7</v>
      </c>
      <c r="E5" s="13">
        <v>3.99</v>
      </c>
      <c r="F5" s="11">
        <v>0</v>
      </c>
      <c r="G5" s="56" t="s">
        <v>140</v>
      </c>
      <c r="H5" s="11" t="s">
        <v>144</v>
      </c>
    </row>
    <row r="6" spans="2:8" ht="147.75" customHeight="1" thickBot="1">
      <c r="B6" s="73" t="s">
        <v>46</v>
      </c>
      <c r="C6" s="74">
        <v>1772</v>
      </c>
      <c r="D6" s="71">
        <v>3.7</v>
      </c>
      <c r="E6" s="74">
        <v>3.99</v>
      </c>
      <c r="F6" s="71" t="s">
        <v>141</v>
      </c>
      <c r="G6" s="71" t="s">
        <v>161</v>
      </c>
      <c r="H6" s="75" t="s">
        <v>144</v>
      </c>
    </row>
    <row r="7" ht="14.25">
      <c r="B7" s="14" t="s">
        <v>60</v>
      </c>
    </row>
  </sheetData>
  <sheetProtection/>
  <mergeCells count="1">
    <mergeCell ref="B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sluniewski</cp:lastModifiedBy>
  <cp:lastPrinted>2010-05-19T09:32:31Z</cp:lastPrinted>
  <dcterms:created xsi:type="dcterms:W3CDTF">2009-11-09T13:33:10Z</dcterms:created>
  <dcterms:modified xsi:type="dcterms:W3CDTF">2010-05-26T10:29:54Z</dcterms:modified>
  <cp:category/>
  <cp:version/>
  <cp:contentType/>
  <cp:contentStatus/>
</cp:coreProperties>
</file>